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285" activeTab="0"/>
  </bookViews>
  <sheets>
    <sheet name="Tiitelleht" sheetId="1" r:id="rId1"/>
    <sheet name="I aste" sheetId="2" r:id="rId2"/>
    <sheet name="IIaste" sheetId="3" r:id="rId3"/>
  </sheets>
  <definedNames/>
  <calcPr fullCalcOnLoad="1"/>
</workbook>
</file>

<file path=xl/sharedStrings.xml><?xml version="1.0" encoding="utf-8"?>
<sst xmlns="http://schemas.openxmlformats.org/spreadsheetml/2006/main" count="121" uniqueCount="103">
  <si>
    <t>Klass: 10 või 8</t>
  </si>
  <si>
    <t>Teema: astendamine</t>
  </si>
  <si>
    <t>Eesmärk: harjutada astendamist</t>
  </si>
  <si>
    <t xml:space="preserve">Märkused: </t>
  </si>
  <si>
    <t xml:space="preserve">Astendamise töölehti on kaks, esimesel töölehel on raske midagi muuta. Kirjapilt </t>
  </si>
  <si>
    <t>on parem, aga vastuste kirjutamisel tuleb jälgida järjekorranumbreid.</t>
  </si>
  <si>
    <t>Töö on mõeldud harjutamiseks nii kümnendas kui kaheksandas klassis. Teisel</t>
  </si>
  <si>
    <t>töölehel võib muuta  astendajaid  astmealuseid. Võib kasutada ka kontrollimiseks,</t>
  </si>
  <si>
    <t xml:space="preserve">sellisel juhul valemid peita. Soovitav on tööleht lukustada, lukustamata jätta </t>
  </si>
  <si>
    <t>ainult vastuste veerg.</t>
  </si>
  <si>
    <t>Koostaja: Külli Jesmin</t>
  </si>
  <si>
    <t>ASTENDAMINE</t>
  </si>
  <si>
    <t>Pea meeles!</t>
  </si>
  <si>
    <t>Võrdsete astmealuste korral kehtivad järgmised reeglid olenemata astendajate liigist:</t>
  </si>
  <si>
    <t>Arvutamise lihtsustamiseks võid kasutada järgmisi reegleid:</t>
  </si>
  <si>
    <t>Arvuta peast!</t>
  </si>
  <si>
    <t>Vastus</t>
  </si>
  <si>
    <t>Vastuse õigsus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</si>
  <si>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</si>
  <si>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</si>
  <si>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</si>
  <si>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</si>
  <si>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</si>
  <si>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</si>
  <si>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</si>
  <si>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</si>
  <si>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</si>
  <si>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</si>
  <si>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</si>
  <si>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</si>
  <si>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</si>
  <si>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</si>
  <si>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</si>
  <si>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</si>
  <si>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</si>
  <si>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</si>
  <si>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</si>
  <si>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</si>
  <si>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</si>
  <si>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</si>
  <si>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</si>
  <si>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</si>
  <si>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</si>
  <si>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</si>
  <si>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</si>
  <si>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</si>
  <si>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</si>
  <si>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</si>
  <si>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</si>
  <si>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</si>
  <si>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</si>
  <si>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</si>
  <si>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</si>
  <si>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Hinne:</t>
  </si>
  <si>
    <t>95%-100%</t>
  </si>
  <si>
    <t>75%-94%</t>
  </si>
  <si>
    <t>50%-74%</t>
  </si>
  <si>
    <t>Astendage peast!</t>
  </si>
  <si>
    <t xml:space="preserve">Kui astmealus on antud hariliku murruna, siis kirjutage ka vastus hariliku murruna.  </t>
  </si>
  <si>
    <t>Murrujoonena kasutage kaldkriipsu.</t>
  </si>
  <si>
    <t>Aste</t>
  </si>
  <si>
    <t>Vastuse
õigus</t>
  </si>
  <si>
    <t>1.</t>
  </si>
  <si>
    <t>2.</t>
  </si>
  <si>
    <t>3.</t>
  </si>
  <si>
    <t>-</t>
  </si>
  <si>
    <t>(-2)</t>
  </si>
  <si>
    <t>4.</t>
  </si>
  <si>
    <t>5.</t>
  </si>
  <si>
    <t>6.</t>
  </si>
  <si>
    <t>7.</t>
  </si>
  <si>
    <t>8.</t>
  </si>
  <si>
    <t>9.</t>
  </si>
  <si>
    <t>(</t>
  </si>
  <si>
    <t>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</si>
  <si>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</si>
  <si>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</si>
  <si>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</si>
  <si>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</si>
  <si>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</si>
  <si>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</si>
  <si>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</si>
  <si>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</si>
  <si>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</si>
  <si>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</si>
  <si>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</si>
  <si>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</si>
  <si>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</si>
  <si>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</si>
  <si>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</si>
  <si>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</si>
  <si>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</si>
  <si>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</si>
  <si>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</si>
  <si>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</si>
  <si>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</si>
  <si>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</si>
  <si>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</si>
  <si>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</si>
  <si>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</si>
  <si>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</si>
  <si>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Õigeid vastuseid:</t>
  </si>
  <si>
    <t>Hinde normid: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</si>
</sst>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000"/>
    <numFmt numFmtId="165" formatCode="0.00;[Red]0.00"/>
    <numFmt numFmtId="166" formatCode="0;[Red]0"/>
    <numFmt numFmtId="167" formatCode="#&quot; &quot;?/2"/>
    <numFmt numFmtId="168" formatCode="0.0"/>
    <numFmt numFmtId="169" formatCode="0.0000"/>
    <numFmt numFmtId="170" formatCode="0.00000"/>
    <numFmt numFmtId="171" formatCode="0.000"/>
    <numFmt numFmtId="172" formatCode="0.0%"/>
    <numFmt numFmtId="173" formatCode="#&quot; &quot;??/100"/>
    <numFmt numFmtId="174" formatCode="#&quot; &quot;?/10"/>
  </numFmts>
  <fonts count="24">
    <font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6"/>
      <name val="Arial"/>
      <family val="2"/>
    </font>
    <font>
      <vertAlign val="superscript"/>
      <sz val="16"/>
      <name val="Arial"/>
      <family val="2"/>
    </font>
    <font>
      <sz val="16"/>
      <name val="Arial"/>
      <family val="2"/>
    </font>
    <font>
      <sz val="12"/>
      <color indexed="10"/>
      <name val="Arial"/>
      <family val="2"/>
    </font>
    <font>
      <vertAlign val="superscript"/>
      <sz val="12"/>
      <color indexed="10"/>
      <name val="Arial"/>
      <family val="2"/>
    </font>
    <font>
      <vertAlign val="superscript"/>
      <sz val="10"/>
      <name val="Arial"/>
      <family val="2"/>
    </font>
    <font>
      <sz val="16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vertAlign val="superscript"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13" fontId="1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" fontId="1" fillId="2" borderId="0" xfId="0" applyNumberFormat="1" applyFont="1" applyFill="1" applyAlignment="1" applyProtection="1">
      <alignment/>
      <protection hidden="1"/>
    </xf>
    <xf numFmtId="13" fontId="3" fillId="2" borderId="0" xfId="0" applyNumberFormat="1" applyFont="1" applyFill="1" applyBorder="1" applyAlignment="1">
      <alignment horizontal="center"/>
    </xf>
    <xf numFmtId="13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 applyProtection="1">
      <alignment horizontal="center"/>
      <protection hidden="1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13" fontId="2" fillId="2" borderId="0" xfId="0" applyNumberFormat="1" applyFont="1" applyFill="1" applyBorder="1" applyAlignment="1">
      <alignment horizontal="right"/>
    </xf>
    <xf numFmtId="13" fontId="2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13" fontId="6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 wrapText="1"/>
    </xf>
    <xf numFmtId="13" fontId="1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/>
      <protection hidden="1" locked="0"/>
    </xf>
    <xf numFmtId="0" fontId="1" fillId="0" borderId="1" xfId="0" applyFont="1" applyBorder="1" applyAlignment="1">
      <alignment horizontal="right"/>
    </xf>
    <xf numFmtId="13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/>
      <protection hidden="1"/>
    </xf>
    <xf numFmtId="0" fontId="2" fillId="2" borderId="0" xfId="0" applyFont="1" applyFill="1" applyAlignment="1">
      <alignment/>
    </xf>
    <xf numFmtId="1" fontId="2" fillId="2" borderId="0" xfId="0" applyNumberFormat="1" applyFont="1" applyFill="1" applyAlignment="1">
      <alignment/>
    </xf>
    <xf numFmtId="0" fontId="1" fillId="2" borderId="0" xfId="0" applyFont="1" applyFill="1" applyAlignment="1" applyProtection="1">
      <alignment/>
      <protection locked="0"/>
    </xf>
    <xf numFmtId="13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/>
      <protection hidden="1"/>
    </xf>
    <xf numFmtId="13" fontId="1" fillId="0" borderId="1" xfId="0" applyNumberFormat="1" applyFont="1" applyBorder="1" applyAlignment="1" applyProtection="1">
      <alignment horizontal="right"/>
      <protection locked="0"/>
    </xf>
    <xf numFmtId="13" fontId="1" fillId="0" borderId="0" xfId="0" applyNumberFormat="1" applyFont="1" applyAlignment="1" applyProtection="1">
      <alignment horizontal="right"/>
      <protection locked="0"/>
    </xf>
    <xf numFmtId="13" fontId="1" fillId="2" borderId="3" xfId="0" applyNumberFormat="1" applyFont="1" applyFill="1" applyBorder="1" applyAlignment="1" applyProtection="1">
      <alignment horizontal="right"/>
      <protection locked="0"/>
    </xf>
    <xf numFmtId="0" fontId="1" fillId="2" borderId="3" xfId="0" applyFont="1" applyFill="1" applyBorder="1" applyAlignment="1" applyProtection="1">
      <alignment/>
      <protection hidden="1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/>
    </xf>
    <xf numFmtId="9" fontId="6" fillId="2" borderId="0" xfId="19" applyFont="1" applyFill="1" applyAlignment="1">
      <alignment/>
    </xf>
    <xf numFmtId="0" fontId="6" fillId="2" borderId="0" xfId="0" applyFont="1" applyFill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13" fontId="1" fillId="2" borderId="0" xfId="0" applyNumberFormat="1" applyFont="1" applyFill="1" applyBorder="1" applyAlignment="1" applyProtection="1">
      <alignment horizontal="right"/>
      <protection locked="0"/>
    </xf>
    <xf numFmtId="13" fontId="1" fillId="2" borderId="0" xfId="0" applyNumberFormat="1" applyFont="1" applyFill="1" applyBorder="1" applyAlignment="1">
      <alignment horizontal="right"/>
    </xf>
    <xf numFmtId="13" fontId="1" fillId="2" borderId="0" xfId="0" applyNumberFormat="1" applyFont="1" applyFill="1" applyAlignment="1">
      <alignment horizontal="right"/>
    </xf>
    <xf numFmtId="13" fontId="1" fillId="2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Alignment="1" applyProtection="1">
      <alignment/>
      <protection hidden="1"/>
    </xf>
    <xf numFmtId="0" fontId="1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6" xfId="0" applyBorder="1" applyAlignment="1">
      <alignment/>
    </xf>
    <xf numFmtId="1" fontId="0" fillId="0" borderId="0" xfId="0" applyNumberFormat="1" applyAlignment="1" applyProtection="1">
      <alignment/>
      <protection hidden="1"/>
    </xf>
    <xf numFmtId="1" fontId="0" fillId="2" borderId="0" xfId="0" applyNumberFormat="1" applyFill="1" applyAlignment="1">
      <alignment/>
    </xf>
    <xf numFmtId="0" fontId="9" fillId="2" borderId="0" xfId="0" applyFont="1" applyFill="1" applyAlignment="1">
      <alignment/>
    </xf>
    <xf numFmtId="1" fontId="9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1" fontId="10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1" fontId="11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1" fontId="13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1" fontId="15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1" fontId="17" fillId="2" borderId="0" xfId="0" applyNumberFormat="1" applyFont="1" applyFill="1" applyBorder="1" applyAlignment="1">
      <alignment/>
    </xf>
    <xf numFmtId="0" fontId="17" fillId="2" borderId="7" xfId="0" applyFont="1" applyFill="1" applyBorder="1" applyAlignment="1">
      <alignment/>
    </xf>
    <xf numFmtId="1" fontId="17" fillId="2" borderId="8" xfId="0" applyNumberFormat="1" applyFont="1" applyFill="1" applyBorder="1" applyAlignment="1" applyProtection="1">
      <alignment/>
      <protection hidden="1"/>
    </xf>
    <xf numFmtId="0" fontId="17" fillId="2" borderId="9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18" fillId="2" borderId="9" xfId="0" applyFont="1" applyFill="1" applyBorder="1" applyAlignment="1">
      <alignment wrapText="1"/>
    </xf>
    <xf numFmtId="0" fontId="17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Border="1" applyAlignment="1">
      <alignment/>
    </xf>
    <xf numFmtId="1" fontId="21" fillId="2" borderId="1" xfId="0" applyNumberFormat="1" applyFont="1" applyFill="1" applyBorder="1" applyAlignment="1">
      <alignment/>
    </xf>
    <xf numFmtId="0" fontId="21" fillId="4" borderId="7" xfId="0" applyFont="1" applyFill="1" applyBorder="1" applyAlignment="1">
      <alignment/>
    </xf>
    <xf numFmtId="1" fontId="21" fillId="4" borderId="8" xfId="0" applyNumberFormat="1" applyFont="1" applyFill="1" applyBorder="1" applyAlignment="1" applyProtection="1">
      <alignment/>
      <protection hidden="1"/>
    </xf>
    <xf numFmtId="0" fontId="20" fillId="4" borderId="8" xfId="0" applyFont="1" applyFill="1" applyBorder="1" applyAlignment="1">
      <alignment/>
    </xf>
    <xf numFmtId="0" fontId="21" fillId="2" borderId="1" xfId="0" applyFont="1" applyFill="1" applyBorder="1" applyAlignment="1" applyProtection="1">
      <alignment/>
      <protection locked="0"/>
    </xf>
    <xf numFmtId="0" fontId="21" fillId="2" borderId="1" xfId="0" applyFont="1" applyFill="1" applyBorder="1" applyAlignment="1" applyProtection="1">
      <alignment/>
      <protection hidden="1"/>
    </xf>
    <xf numFmtId="0" fontId="21" fillId="2" borderId="0" xfId="0" applyFont="1" applyFill="1" applyAlignment="1">
      <alignment/>
    </xf>
    <xf numFmtId="1" fontId="21" fillId="2" borderId="2" xfId="0" applyNumberFormat="1" applyFont="1" applyFill="1" applyBorder="1" applyAlignment="1">
      <alignment/>
    </xf>
    <xf numFmtId="0" fontId="21" fillId="4" borderId="10" xfId="0" applyFont="1" applyFill="1" applyBorder="1" applyAlignment="1">
      <alignment/>
    </xf>
    <xf numFmtId="1" fontId="21" fillId="4" borderId="5" xfId="0" applyNumberFormat="1" applyFont="1" applyFill="1" applyBorder="1" applyAlignment="1" applyProtection="1">
      <alignment/>
      <protection hidden="1"/>
    </xf>
    <xf numFmtId="0" fontId="20" fillId="4" borderId="5" xfId="0" applyFont="1" applyFill="1" applyBorder="1" applyAlignment="1">
      <alignment/>
    </xf>
    <xf numFmtId="0" fontId="21" fillId="2" borderId="2" xfId="0" applyFont="1" applyFill="1" applyBorder="1" applyAlignment="1" applyProtection="1">
      <alignment/>
      <protection locked="0"/>
    </xf>
    <xf numFmtId="0" fontId="21" fillId="2" borderId="2" xfId="0" applyFont="1" applyFill="1" applyBorder="1" applyAlignment="1" applyProtection="1">
      <alignment/>
      <protection hidden="1"/>
    </xf>
    <xf numFmtId="0" fontId="20" fillId="2" borderId="0" xfId="0" applyFont="1" applyFill="1" applyAlignment="1">
      <alignment/>
    </xf>
    <xf numFmtId="1" fontId="21" fillId="4" borderId="8" xfId="0" applyNumberFormat="1" applyFont="1" applyFill="1" applyBorder="1" applyAlignment="1" applyProtection="1">
      <alignment/>
      <protection hidden="1" locked="0"/>
    </xf>
    <xf numFmtId="1" fontId="20" fillId="2" borderId="0" xfId="0" applyNumberFormat="1" applyFont="1" applyFill="1" applyAlignment="1">
      <alignment/>
    </xf>
    <xf numFmtId="0" fontId="21" fillId="4" borderId="7" xfId="0" applyFont="1" applyFill="1" applyBorder="1" applyAlignment="1">
      <alignment horizontal="right"/>
    </xf>
    <xf numFmtId="167" fontId="21" fillId="4" borderId="8" xfId="0" applyNumberFormat="1" applyFont="1" applyFill="1" applyBorder="1" applyAlignment="1" applyProtection="1">
      <alignment/>
      <protection hidden="1"/>
    </xf>
    <xf numFmtId="12" fontId="21" fillId="2" borderId="1" xfId="0" applyNumberFormat="1" applyFont="1" applyFill="1" applyBorder="1" applyAlignment="1" applyProtection="1">
      <alignment/>
      <protection locked="0"/>
    </xf>
    <xf numFmtId="1" fontId="21" fillId="2" borderId="11" xfId="0" applyNumberFormat="1" applyFont="1" applyFill="1" applyBorder="1" applyAlignment="1">
      <alignment/>
    </xf>
    <xf numFmtId="12" fontId="21" fillId="4" borderId="5" xfId="0" applyNumberFormat="1" applyFont="1" applyFill="1" applyBorder="1" applyAlignment="1">
      <alignment/>
    </xf>
    <xf numFmtId="167" fontId="21" fillId="4" borderId="5" xfId="0" applyNumberFormat="1" applyFont="1" applyFill="1" applyBorder="1" applyAlignment="1">
      <alignment/>
    </xf>
    <xf numFmtId="13" fontId="21" fillId="2" borderId="2" xfId="0" applyNumberFormat="1" applyFont="1" applyFill="1" applyBorder="1" applyAlignment="1" applyProtection="1">
      <alignment/>
      <protection locked="0"/>
    </xf>
    <xf numFmtId="168" fontId="21" fillId="4" borderId="5" xfId="0" applyNumberFormat="1" applyFont="1" applyFill="1" applyBorder="1" applyAlignment="1">
      <alignment/>
    </xf>
    <xf numFmtId="2" fontId="21" fillId="2" borderId="2" xfId="0" applyNumberFormat="1" applyFont="1" applyFill="1" applyBorder="1" applyAlignment="1" applyProtection="1">
      <alignment/>
      <protection locked="0"/>
    </xf>
    <xf numFmtId="169" fontId="21" fillId="2" borderId="2" xfId="0" applyNumberFormat="1" applyFont="1" applyFill="1" applyBorder="1" applyAlignment="1" applyProtection="1">
      <alignment/>
      <protection locked="0"/>
    </xf>
    <xf numFmtId="170" fontId="21" fillId="2" borderId="2" xfId="0" applyNumberFormat="1" applyFont="1" applyFill="1" applyBorder="1" applyAlignment="1" applyProtection="1">
      <alignment/>
      <protection locked="0"/>
    </xf>
    <xf numFmtId="13" fontId="21" fillId="2" borderId="1" xfId="0" applyNumberFormat="1" applyFont="1" applyFill="1" applyBorder="1" applyAlignment="1" applyProtection="1">
      <alignment/>
      <protection locked="0"/>
    </xf>
    <xf numFmtId="167" fontId="21" fillId="2" borderId="1" xfId="0" applyNumberFormat="1" applyFont="1" applyFill="1" applyBorder="1" applyAlignment="1" applyProtection="1">
      <alignment/>
      <protection locked="0"/>
    </xf>
    <xf numFmtId="12" fontId="15" fillId="4" borderId="5" xfId="0" applyNumberFormat="1" applyFont="1" applyFill="1" applyBorder="1" applyAlignment="1">
      <alignment/>
    </xf>
    <xf numFmtId="167" fontId="15" fillId="4" borderId="5" xfId="0" applyNumberFormat="1" applyFont="1" applyFill="1" applyBorder="1" applyAlignment="1">
      <alignment/>
    </xf>
    <xf numFmtId="168" fontId="21" fillId="4" borderId="8" xfId="0" applyNumberFormat="1" applyFont="1" applyFill="1" applyBorder="1" applyAlignment="1" applyProtection="1">
      <alignment/>
      <protection hidden="1"/>
    </xf>
    <xf numFmtId="0" fontId="20" fillId="4" borderId="9" xfId="0" applyFont="1" applyFill="1" applyBorder="1" applyAlignment="1">
      <alignment/>
    </xf>
    <xf numFmtId="0" fontId="21" fillId="2" borderId="9" xfId="0" applyFont="1" applyFill="1" applyBorder="1" applyAlignment="1" applyProtection="1">
      <alignment/>
      <protection locked="0"/>
    </xf>
    <xf numFmtId="13" fontId="21" fillId="2" borderId="9" xfId="0" applyNumberFormat="1" applyFont="1" applyFill="1" applyBorder="1" applyAlignment="1" applyProtection="1">
      <alignment/>
      <protection locked="0"/>
    </xf>
    <xf numFmtId="2" fontId="21" fillId="4" borderId="8" xfId="0" applyNumberFormat="1" applyFont="1" applyFill="1" applyBorder="1" applyAlignment="1">
      <alignment/>
    </xf>
    <xf numFmtId="0" fontId="21" fillId="4" borderId="8" xfId="0" applyFont="1" applyFill="1" applyBorder="1" applyAlignment="1">
      <alignment/>
    </xf>
    <xf numFmtId="0" fontId="21" fillId="2" borderId="8" xfId="0" applyFont="1" applyFill="1" applyBorder="1" applyAlignment="1" applyProtection="1">
      <alignment/>
      <protection locked="0"/>
    </xf>
    <xf numFmtId="168" fontId="21" fillId="4" borderId="8" xfId="0" applyNumberFormat="1" applyFont="1" applyFill="1" applyBorder="1" applyAlignment="1">
      <alignment/>
    </xf>
    <xf numFmtId="167" fontId="20" fillId="4" borderId="9" xfId="0" applyNumberFormat="1" applyFont="1" applyFill="1" applyBorder="1" applyAlignment="1">
      <alignment/>
    </xf>
    <xf numFmtId="12" fontId="20" fillId="4" borderId="9" xfId="0" applyNumberFormat="1" applyFont="1" applyFill="1" applyBorder="1" applyAlignment="1">
      <alignment/>
    </xf>
    <xf numFmtId="12" fontId="21" fillId="2" borderId="9" xfId="0" applyNumberFormat="1" applyFont="1" applyFill="1" applyBorder="1" applyAlignment="1" applyProtection="1">
      <alignment/>
      <protection locked="0"/>
    </xf>
    <xf numFmtId="1" fontId="21" fillId="4" borderId="8" xfId="0" applyNumberFormat="1" applyFont="1" applyFill="1" applyBorder="1" applyAlignment="1">
      <alignment/>
    </xf>
    <xf numFmtId="0" fontId="15" fillId="4" borderId="7" xfId="0" applyFont="1" applyFill="1" applyBorder="1" applyAlignment="1">
      <alignment/>
    </xf>
    <xf numFmtId="0" fontId="15" fillId="4" borderId="8" xfId="0" applyFont="1" applyFill="1" applyBorder="1" applyAlignment="1">
      <alignment/>
    </xf>
    <xf numFmtId="13" fontId="22" fillId="4" borderId="9" xfId="0" applyNumberFormat="1" applyFont="1" applyFill="1" applyBorder="1" applyAlignment="1">
      <alignment/>
    </xf>
    <xf numFmtId="1" fontId="14" fillId="2" borderId="0" xfId="0" applyNumberFormat="1" applyFont="1" applyFill="1" applyAlignment="1">
      <alignment/>
    </xf>
    <xf numFmtId="0" fontId="23" fillId="2" borderId="4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5" xfId="0" applyFont="1" applyFill="1" applyBorder="1" applyAlignment="1">
      <alignment horizontal="right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15" fillId="4" borderId="0" xfId="0" applyFont="1" applyFill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border/>
    </dxf>
    <dxf>
      <font>
        <color rgb="FFFFCC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H24" sqref="H24"/>
    </sheetView>
  </sheetViews>
  <sheetFormatPr defaultColWidth="9.140625" defaultRowHeight="12.75"/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3" customFormat="1" ht="1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3" customFormat="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3" customFormat="1" ht="1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3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3" customFormat="1" ht="15">
      <c r="A8" s="2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3" customFormat="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3" customFormat="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3" customFormat="1" ht="15">
      <c r="A11" s="2" t="s">
        <v>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3" customFormat="1" ht="15">
      <c r="A12" s="2" t="s">
        <v>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3" customFormat="1" ht="15">
      <c r="A13" s="2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3" customFormat="1" ht="15">
      <c r="A14" s="2" t="s">
        <v>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3" customFormat="1" ht="15">
      <c r="A15" s="2" t="s">
        <v>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s="3" customFormat="1" ht="15">
      <c r="A16" s="2" t="s">
        <v>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s="3" customFormat="1" ht="15">
      <c r="A17" s="2" t="s">
        <v>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s="3" customFormat="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s="3" customFormat="1" ht="15">
      <c r="A19" s="2" t="s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s="3" customFormat="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s="3" customFormat="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s="3" customFormat="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s="3" customFormat="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6"/>
  <sheetViews>
    <sheetView workbookViewId="0" topLeftCell="A32">
      <selection activeCell="H24" sqref="H24"/>
    </sheetView>
  </sheetViews>
  <sheetFormatPr defaultColWidth="9.140625" defaultRowHeight="12.75"/>
  <cols>
    <col min="2" max="2" width="9.140625" style="59" customWidth="1"/>
    <col min="3" max="3" width="16.7109375" style="0" customWidth="1"/>
    <col min="4" max="4" width="7.57421875" style="0" customWidth="1"/>
    <col min="5" max="5" width="4.8515625" style="60" customWidth="1"/>
    <col min="6" max="6" width="18.8515625" style="0" customWidth="1"/>
    <col min="7" max="7" width="15.28125" style="0" bestFit="1" customWidth="1"/>
    <col min="8" max="8" width="2.57421875" style="61" bestFit="1" customWidth="1"/>
    <col min="9" max="9" width="1.8515625" style="62" bestFit="1" customWidth="1"/>
    <col min="10" max="10" width="1.8515625" style="62" customWidth="1"/>
    <col min="11" max="11" width="3.8515625" style="63" bestFit="1" customWidth="1"/>
    <col min="12" max="12" width="2.00390625" style="0" bestFit="1" customWidth="1"/>
    <col min="13" max="13" width="5.140625" style="64" bestFit="1" customWidth="1"/>
    <col min="14" max="14" width="1.421875" style="64" customWidth="1"/>
    <col min="15" max="15" width="2.421875" style="0" bestFit="1" customWidth="1"/>
    <col min="16" max="17" width="2.421875" style="0" customWidth="1"/>
    <col min="18" max="18" width="11.421875" style="0" bestFit="1" customWidth="1"/>
    <col min="19" max="19" width="10.8515625" style="0" bestFit="1" customWidth="1"/>
  </cols>
  <sheetData>
    <row r="1" spans="1:20" s="3" customFormat="1" ht="18">
      <c r="A1" s="4"/>
      <c r="B1" s="4"/>
      <c r="C1" s="4"/>
      <c r="D1" s="4"/>
      <c r="E1" s="5"/>
      <c r="F1" s="4"/>
      <c r="G1" s="4"/>
      <c r="H1" s="6"/>
      <c r="I1" s="7"/>
      <c r="J1" s="7"/>
      <c r="K1" s="4"/>
      <c r="L1" s="2"/>
      <c r="M1" s="8"/>
      <c r="N1" s="8"/>
      <c r="O1" s="2"/>
      <c r="P1" s="2"/>
      <c r="Q1" s="2"/>
      <c r="R1" s="2"/>
      <c r="S1" s="2"/>
      <c r="T1" s="2"/>
    </row>
    <row r="2" spans="1:20" s="15" customFormat="1" ht="23.25">
      <c r="A2" s="9" t="s">
        <v>11</v>
      </c>
      <c r="B2" s="9"/>
      <c r="C2" s="9"/>
      <c r="D2" s="9"/>
      <c r="E2" s="9"/>
      <c r="F2" s="9"/>
      <c r="G2" s="9"/>
      <c r="H2" s="9"/>
      <c r="I2" s="9"/>
      <c r="J2" s="10"/>
      <c r="K2" s="11"/>
      <c r="L2" s="12"/>
      <c r="M2" s="13"/>
      <c r="N2" s="13"/>
      <c r="O2" s="12"/>
      <c r="P2" s="12"/>
      <c r="Q2" s="12"/>
      <c r="R2" s="14"/>
      <c r="S2" s="14"/>
      <c r="T2" s="14"/>
    </row>
    <row r="3" spans="1:20" s="3" customFormat="1" ht="12.75" customHeight="1">
      <c r="A3" s="16"/>
      <c r="B3" s="16"/>
      <c r="C3" s="16"/>
      <c r="D3" s="16"/>
      <c r="E3" s="16"/>
      <c r="F3" s="16"/>
      <c r="G3" s="16"/>
      <c r="H3" s="16"/>
      <c r="I3" s="16"/>
      <c r="J3" s="17"/>
      <c r="K3" s="4"/>
      <c r="L3" s="2"/>
      <c r="M3" s="8"/>
      <c r="N3" s="8"/>
      <c r="O3" s="2"/>
      <c r="P3" s="2"/>
      <c r="Q3" s="2"/>
      <c r="R3" s="2"/>
      <c r="S3" s="2"/>
      <c r="T3" s="2"/>
    </row>
    <row r="4" spans="1:20" s="3" customFormat="1" ht="18">
      <c r="A4" s="4" t="s">
        <v>12</v>
      </c>
      <c r="B4" s="4"/>
      <c r="C4" s="4"/>
      <c r="D4" s="4"/>
      <c r="E4" s="5"/>
      <c r="F4" s="4"/>
      <c r="G4" s="4"/>
      <c r="H4" s="6"/>
      <c r="I4" s="7"/>
      <c r="J4" s="7"/>
      <c r="K4" s="4"/>
      <c r="L4" s="2"/>
      <c r="M4" s="8"/>
      <c r="N4" s="8"/>
      <c r="O4" s="2"/>
      <c r="P4" s="2"/>
      <c r="Q4" s="2"/>
      <c r="R4" s="2"/>
      <c r="S4" s="2"/>
      <c r="T4" s="2"/>
    </row>
    <row r="5" spans="1:20" s="3" customFormat="1" ht="18">
      <c r="A5" s="4"/>
      <c r="B5" s="4"/>
      <c r="C5" s="4"/>
      <c r="D5" s="4"/>
      <c r="E5" s="5"/>
      <c r="F5" s="4"/>
      <c r="G5" s="4"/>
      <c r="H5" s="6"/>
      <c r="I5" s="7"/>
      <c r="J5" s="7"/>
      <c r="K5" s="4"/>
      <c r="L5" s="2"/>
      <c r="M5" s="8"/>
      <c r="N5" s="8"/>
      <c r="O5" s="2"/>
      <c r="P5" s="2"/>
      <c r="Q5" s="2"/>
      <c r="R5" s="2"/>
      <c r="S5" s="2"/>
      <c r="T5" s="2"/>
    </row>
    <row r="6" spans="1:20" s="3" customFormat="1" ht="18">
      <c r="A6" s="4"/>
      <c r="B6" s="4"/>
      <c r="C6" s="4"/>
      <c r="D6" s="4"/>
      <c r="E6" s="5"/>
      <c r="F6" s="4"/>
      <c r="G6" s="4"/>
      <c r="H6" s="6"/>
      <c r="I6" s="7"/>
      <c r="J6" s="7"/>
      <c r="K6" s="4"/>
      <c r="L6" s="2"/>
      <c r="M6" s="8"/>
      <c r="N6" s="8"/>
      <c r="O6" s="2"/>
      <c r="P6" s="2"/>
      <c r="Q6" s="2"/>
      <c r="R6" s="2"/>
      <c r="S6" s="2"/>
      <c r="T6" s="2"/>
    </row>
    <row r="7" spans="1:20" s="3" customFormat="1" ht="18">
      <c r="A7" s="4"/>
      <c r="B7" s="4"/>
      <c r="C7" s="4"/>
      <c r="D7" s="4"/>
      <c r="E7" s="5"/>
      <c r="F7" s="4"/>
      <c r="G7" s="4"/>
      <c r="H7" s="6"/>
      <c r="I7" s="7"/>
      <c r="J7" s="7"/>
      <c r="K7" s="4"/>
      <c r="L7" s="2"/>
      <c r="M7" s="8"/>
      <c r="N7" s="8"/>
      <c r="O7" s="2"/>
      <c r="P7" s="2"/>
      <c r="Q7" s="2"/>
      <c r="R7" s="2"/>
      <c r="S7" s="2"/>
      <c r="T7" s="2"/>
    </row>
    <row r="8" spans="1:20" s="3" customFormat="1" ht="12.75" customHeight="1">
      <c r="A8" s="4"/>
      <c r="B8" s="4"/>
      <c r="C8" s="4"/>
      <c r="D8" s="4"/>
      <c r="E8" s="5"/>
      <c r="F8" s="4"/>
      <c r="G8" s="4"/>
      <c r="H8" s="6"/>
      <c r="I8" s="7"/>
      <c r="J8" s="7"/>
      <c r="K8" s="4"/>
      <c r="L8" s="2"/>
      <c r="M8" s="8"/>
      <c r="N8" s="8"/>
      <c r="O8" s="2"/>
      <c r="P8" s="2"/>
      <c r="Q8" s="2"/>
      <c r="R8" s="2"/>
      <c r="S8" s="2"/>
      <c r="T8" s="2"/>
    </row>
    <row r="9" spans="1:20" s="3" customFormat="1" ht="12.75" customHeight="1">
      <c r="A9" s="4"/>
      <c r="B9" s="4"/>
      <c r="C9" s="4"/>
      <c r="D9" s="4"/>
      <c r="E9" s="5"/>
      <c r="F9" s="4"/>
      <c r="G9" s="4"/>
      <c r="H9" s="6"/>
      <c r="I9" s="7"/>
      <c r="J9" s="7"/>
      <c r="K9" s="4"/>
      <c r="L9" s="2"/>
      <c r="M9" s="8"/>
      <c r="N9" s="8"/>
      <c r="O9" s="2"/>
      <c r="P9" s="2"/>
      <c r="Q9" s="2"/>
      <c r="R9" s="2"/>
      <c r="S9" s="2"/>
      <c r="T9" s="2"/>
    </row>
    <row r="10" spans="1:20" s="3" customFormat="1" ht="12.75" customHeight="1">
      <c r="A10" s="4"/>
      <c r="B10" s="4"/>
      <c r="C10" s="4"/>
      <c r="D10" s="4"/>
      <c r="E10" s="5"/>
      <c r="F10" s="4"/>
      <c r="G10" s="4"/>
      <c r="H10" s="6"/>
      <c r="I10" s="7"/>
      <c r="J10" s="7"/>
      <c r="K10" s="4"/>
      <c r="L10" s="2"/>
      <c r="M10" s="8"/>
      <c r="N10" s="8"/>
      <c r="O10" s="2"/>
      <c r="P10" s="2"/>
      <c r="Q10" s="2"/>
      <c r="R10" s="2"/>
      <c r="S10" s="2"/>
      <c r="T10" s="2"/>
    </row>
    <row r="11" spans="1:20" s="3" customFormat="1" ht="12.75" customHeight="1">
      <c r="A11" s="4"/>
      <c r="B11" s="4"/>
      <c r="C11" s="4"/>
      <c r="D11" s="4"/>
      <c r="E11" s="5"/>
      <c r="F11" s="4"/>
      <c r="G11" s="4"/>
      <c r="H11" s="6"/>
      <c r="I11" s="7"/>
      <c r="J11" s="7"/>
      <c r="K11" s="4"/>
      <c r="L11" s="2"/>
      <c r="M11" s="8"/>
      <c r="N11" s="8"/>
      <c r="O11" s="2"/>
      <c r="P11" s="2"/>
      <c r="Q11" s="2"/>
      <c r="R11" s="2"/>
      <c r="S11" s="2"/>
      <c r="T11" s="2"/>
    </row>
    <row r="12" spans="1:20" s="3" customFormat="1" ht="12.75" customHeight="1">
      <c r="A12" s="4"/>
      <c r="B12" s="4"/>
      <c r="C12" s="4"/>
      <c r="D12" s="4"/>
      <c r="E12" s="5"/>
      <c r="F12" s="4"/>
      <c r="G12" s="4"/>
      <c r="H12" s="6"/>
      <c r="I12" s="7"/>
      <c r="J12" s="7"/>
      <c r="K12" s="4"/>
      <c r="L12" s="2"/>
      <c r="M12" s="8"/>
      <c r="N12" s="8"/>
      <c r="O12" s="2"/>
      <c r="P12" s="2"/>
      <c r="Q12" s="2"/>
      <c r="R12" s="2"/>
      <c r="S12" s="2"/>
      <c r="T12" s="2"/>
    </row>
    <row r="13" spans="1:20" s="3" customFormat="1" ht="18">
      <c r="A13" s="4" t="s">
        <v>13</v>
      </c>
      <c r="B13" s="4"/>
      <c r="C13" s="4"/>
      <c r="D13" s="4"/>
      <c r="E13" s="5"/>
      <c r="F13" s="4"/>
      <c r="G13" s="18"/>
      <c r="H13" s="19"/>
      <c r="I13" s="20"/>
      <c r="J13" s="20"/>
      <c r="K13" s="4"/>
      <c r="L13" s="2"/>
      <c r="M13" s="8"/>
      <c r="N13" s="8"/>
      <c r="O13" s="2"/>
      <c r="P13" s="2"/>
      <c r="Q13" s="2"/>
      <c r="R13" s="2"/>
      <c r="S13" s="2"/>
      <c r="T13" s="2"/>
    </row>
    <row r="14" spans="1:20" s="3" customFormat="1" ht="18">
      <c r="A14" s="4"/>
      <c r="B14" s="4"/>
      <c r="C14" s="4"/>
      <c r="D14" s="4"/>
      <c r="E14" s="5"/>
      <c r="F14" s="4"/>
      <c r="G14" s="4"/>
      <c r="H14" s="6"/>
      <c r="I14" s="7"/>
      <c r="J14" s="7"/>
      <c r="K14" s="4"/>
      <c r="L14" s="2"/>
      <c r="M14" s="8"/>
      <c r="N14" s="8"/>
      <c r="O14" s="2"/>
      <c r="P14" s="2"/>
      <c r="Q14" s="2"/>
      <c r="R14" s="2"/>
      <c r="S14" s="2"/>
      <c r="T14" s="2"/>
    </row>
    <row r="15" spans="1:20" s="3" customFormat="1" ht="18">
      <c r="A15" s="4"/>
      <c r="B15" s="4"/>
      <c r="C15" s="4"/>
      <c r="D15" s="4"/>
      <c r="E15" s="5"/>
      <c r="F15" s="4"/>
      <c r="G15" s="4"/>
      <c r="H15" s="6"/>
      <c r="I15" s="7"/>
      <c r="J15" s="7"/>
      <c r="K15" s="4"/>
      <c r="L15" s="2"/>
      <c r="M15" s="8"/>
      <c r="N15" s="8"/>
      <c r="O15" s="2"/>
      <c r="P15" s="2"/>
      <c r="Q15" s="2"/>
      <c r="R15" s="2"/>
      <c r="S15" s="2"/>
      <c r="T15" s="2"/>
    </row>
    <row r="16" spans="1:20" s="3" customFormat="1" ht="18">
      <c r="A16" s="4"/>
      <c r="B16" s="4"/>
      <c r="C16" s="4"/>
      <c r="D16" s="4"/>
      <c r="E16" s="5"/>
      <c r="F16" s="4"/>
      <c r="G16" s="4"/>
      <c r="H16" s="6"/>
      <c r="I16" s="7"/>
      <c r="J16" s="7"/>
      <c r="K16" s="4"/>
      <c r="L16" s="2"/>
      <c r="M16" s="8"/>
      <c r="N16" s="8"/>
      <c r="O16" s="2"/>
      <c r="P16" s="2"/>
      <c r="Q16" s="2"/>
      <c r="R16" s="2"/>
      <c r="S16" s="2"/>
      <c r="T16" s="2"/>
    </row>
    <row r="17" spans="1:20" s="3" customFormat="1" ht="18">
      <c r="A17" s="4"/>
      <c r="B17" s="4"/>
      <c r="C17" s="4"/>
      <c r="D17" s="4"/>
      <c r="E17" s="5"/>
      <c r="F17" s="4"/>
      <c r="G17" s="4"/>
      <c r="H17" s="6"/>
      <c r="I17" s="7"/>
      <c r="J17" s="7"/>
      <c r="K17" s="4"/>
      <c r="L17" s="2"/>
      <c r="M17" s="8"/>
      <c r="N17" s="8"/>
      <c r="O17" s="2"/>
      <c r="P17" s="2"/>
      <c r="Q17" s="2"/>
      <c r="R17" s="2"/>
      <c r="S17" s="2"/>
      <c r="T17" s="2"/>
    </row>
    <row r="18" spans="1:20" s="3" customFormat="1" ht="18">
      <c r="A18" s="4"/>
      <c r="B18" s="4"/>
      <c r="C18" s="4"/>
      <c r="D18" s="4"/>
      <c r="E18" s="5"/>
      <c r="F18" s="4"/>
      <c r="G18" s="4"/>
      <c r="H18" s="6"/>
      <c r="I18" s="7"/>
      <c r="J18" s="7"/>
      <c r="K18" s="4"/>
      <c r="L18" s="2"/>
      <c r="M18" s="8"/>
      <c r="N18" s="8"/>
      <c r="O18" s="2"/>
      <c r="P18" s="2"/>
      <c r="Q18" s="2"/>
      <c r="R18" s="2"/>
      <c r="S18" s="2"/>
      <c r="T18" s="2"/>
    </row>
    <row r="19" spans="1:20" s="3" customFormat="1" ht="18">
      <c r="A19" s="4"/>
      <c r="B19" s="4"/>
      <c r="C19" s="4"/>
      <c r="D19" s="4"/>
      <c r="E19" s="5"/>
      <c r="F19" s="4"/>
      <c r="G19" s="4"/>
      <c r="H19" s="6"/>
      <c r="I19" s="7"/>
      <c r="J19" s="7"/>
      <c r="K19" s="4"/>
      <c r="L19" s="2"/>
      <c r="M19" s="8"/>
      <c r="N19" s="8"/>
      <c r="O19" s="2"/>
      <c r="P19" s="2"/>
      <c r="Q19" s="2"/>
      <c r="R19" s="2"/>
      <c r="S19" s="2"/>
      <c r="T19" s="2"/>
    </row>
    <row r="20" spans="1:20" s="3" customFormat="1" ht="18">
      <c r="A20" s="4"/>
      <c r="B20" s="4"/>
      <c r="C20" s="4"/>
      <c r="D20" s="4"/>
      <c r="E20" s="5"/>
      <c r="F20" s="4"/>
      <c r="G20" s="4"/>
      <c r="H20" s="6"/>
      <c r="I20" s="7"/>
      <c r="J20" s="7"/>
      <c r="K20" s="4"/>
      <c r="L20" s="2"/>
      <c r="M20" s="8"/>
      <c r="N20" s="8"/>
      <c r="O20" s="2"/>
      <c r="P20" s="2"/>
      <c r="Q20" s="2"/>
      <c r="R20" s="2"/>
      <c r="S20" s="2"/>
      <c r="T20" s="2"/>
    </row>
    <row r="21" spans="1:20" s="3" customFormat="1" ht="18">
      <c r="A21" s="4"/>
      <c r="B21" s="4"/>
      <c r="C21" s="4"/>
      <c r="D21" s="4"/>
      <c r="E21" s="5"/>
      <c r="F21" s="4"/>
      <c r="G21" s="4"/>
      <c r="H21" s="6"/>
      <c r="I21" s="7"/>
      <c r="J21" s="7"/>
      <c r="K21" s="4"/>
      <c r="L21" s="2"/>
      <c r="M21" s="8"/>
      <c r="N21" s="8"/>
      <c r="O21" s="2"/>
      <c r="P21" s="2"/>
      <c r="Q21" s="2"/>
      <c r="R21" s="2"/>
      <c r="S21" s="2"/>
      <c r="T21" s="2"/>
    </row>
    <row r="22" spans="1:20" s="3" customFormat="1" ht="18">
      <c r="A22" s="4" t="s">
        <v>14</v>
      </c>
      <c r="B22" s="4"/>
      <c r="C22" s="4"/>
      <c r="D22" s="4"/>
      <c r="E22" s="5"/>
      <c r="F22" s="4"/>
      <c r="G22" s="4"/>
      <c r="H22" s="6"/>
      <c r="I22" s="7"/>
      <c r="J22" s="7"/>
      <c r="K22" s="4"/>
      <c r="L22" s="2"/>
      <c r="M22" s="8"/>
      <c r="N22" s="8"/>
      <c r="O22" s="2"/>
      <c r="P22" s="2"/>
      <c r="Q22" s="2"/>
      <c r="R22" s="2"/>
      <c r="S22" s="2"/>
      <c r="T22" s="2"/>
    </row>
    <row r="23" spans="1:20" s="3" customFormat="1" ht="18">
      <c r="A23" s="4"/>
      <c r="B23" s="4"/>
      <c r="C23" s="4"/>
      <c r="D23" s="4"/>
      <c r="E23" s="5"/>
      <c r="F23" s="4"/>
      <c r="G23" s="4"/>
      <c r="H23" s="6"/>
      <c r="I23" s="7"/>
      <c r="J23" s="7"/>
      <c r="K23" s="4"/>
      <c r="L23" s="2"/>
      <c r="M23" s="8"/>
      <c r="N23" s="8"/>
      <c r="O23" s="2"/>
      <c r="P23" s="2"/>
      <c r="Q23" s="2"/>
      <c r="R23" s="2"/>
      <c r="S23" s="2"/>
      <c r="T23" s="2"/>
    </row>
    <row r="24" spans="1:20" s="3" customFormat="1" ht="12.75" customHeight="1">
      <c r="A24" s="4"/>
      <c r="B24" s="4"/>
      <c r="C24" s="4"/>
      <c r="D24" s="4"/>
      <c r="E24" s="5"/>
      <c r="F24" s="4"/>
      <c r="G24" s="4"/>
      <c r="H24" s="6"/>
      <c r="I24" s="7"/>
      <c r="J24" s="7"/>
      <c r="K24" s="4"/>
      <c r="L24" s="2"/>
      <c r="M24" s="8"/>
      <c r="N24" s="8"/>
      <c r="O24" s="2"/>
      <c r="P24" s="2"/>
      <c r="Q24" s="2"/>
      <c r="R24" s="2"/>
      <c r="S24" s="2"/>
      <c r="T24" s="2"/>
    </row>
    <row r="25" spans="1:20" s="3" customFormat="1" ht="18">
      <c r="A25" s="4"/>
      <c r="B25" s="4"/>
      <c r="C25" s="4"/>
      <c r="D25" s="4"/>
      <c r="E25" s="5"/>
      <c r="F25" s="4"/>
      <c r="G25" s="4"/>
      <c r="H25" s="6"/>
      <c r="I25" s="7"/>
      <c r="J25" s="7"/>
      <c r="K25" s="4"/>
      <c r="L25" s="2"/>
      <c r="M25" s="8"/>
      <c r="N25" s="8"/>
      <c r="O25" s="2"/>
      <c r="P25" s="2"/>
      <c r="Q25" s="2"/>
      <c r="R25" s="2"/>
      <c r="S25" s="2"/>
      <c r="T25" s="2"/>
    </row>
    <row r="26" spans="1:20" s="3" customFormat="1" ht="18">
      <c r="A26" s="4"/>
      <c r="B26" s="4"/>
      <c r="C26" s="4"/>
      <c r="D26" s="4"/>
      <c r="E26" s="5"/>
      <c r="F26" s="4"/>
      <c r="G26" s="4"/>
      <c r="H26" s="6"/>
      <c r="I26" s="7"/>
      <c r="J26" s="7"/>
      <c r="K26" s="4"/>
      <c r="L26" s="2"/>
      <c r="M26" s="8"/>
      <c r="N26" s="8"/>
      <c r="O26" s="2"/>
      <c r="P26" s="2"/>
      <c r="Q26" s="2"/>
      <c r="R26" s="2"/>
      <c r="S26" s="2"/>
      <c r="T26" s="2"/>
    </row>
    <row r="27" spans="1:20" s="3" customFormat="1" ht="18">
      <c r="A27" s="4"/>
      <c r="B27" s="4"/>
      <c r="C27" s="4"/>
      <c r="D27" s="4"/>
      <c r="E27" s="5"/>
      <c r="F27" s="4"/>
      <c r="G27" s="4"/>
      <c r="H27" s="6"/>
      <c r="I27" s="7"/>
      <c r="J27" s="7"/>
      <c r="K27" s="4"/>
      <c r="L27" s="2"/>
      <c r="M27" s="8"/>
      <c r="N27" s="8"/>
      <c r="O27" s="2"/>
      <c r="P27" s="2"/>
      <c r="Q27" s="2"/>
      <c r="R27" s="2"/>
      <c r="S27" s="2"/>
      <c r="T27" s="2"/>
    </row>
    <row r="28" spans="1:20" s="3" customFormat="1" ht="18">
      <c r="A28" s="4"/>
      <c r="B28" s="4"/>
      <c r="C28" s="4"/>
      <c r="D28" s="4"/>
      <c r="E28" s="5"/>
      <c r="F28" s="4"/>
      <c r="G28" s="4"/>
      <c r="H28" s="6"/>
      <c r="I28" s="7"/>
      <c r="J28" s="7"/>
      <c r="K28" s="4"/>
      <c r="L28" s="2"/>
      <c r="M28" s="8"/>
      <c r="N28" s="8"/>
      <c r="O28" s="2"/>
      <c r="P28" s="2"/>
      <c r="Q28" s="2"/>
      <c r="R28" s="2"/>
      <c r="S28" s="2"/>
      <c r="T28" s="2"/>
    </row>
    <row r="29" spans="1:20" s="3" customFormat="1" ht="20.25">
      <c r="A29" s="21" t="s">
        <v>15</v>
      </c>
      <c r="B29" s="21"/>
      <c r="C29" s="4"/>
      <c r="D29" s="4"/>
      <c r="E29" s="5"/>
      <c r="F29" s="4"/>
      <c r="G29" s="4"/>
      <c r="H29" s="6"/>
      <c r="I29" s="7"/>
      <c r="J29" s="7"/>
      <c r="K29" s="4"/>
      <c r="L29" s="2"/>
      <c r="M29" s="8"/>
      <c r="N29" s="8"/>
      <c r="O29" s="2"/>
      <c r="P29" s="2"/>
      <c r="Q29" s="2"/>
      <c r="R29" s="2"/>
      <c r="S29" s="2"/>
      <c r="T29" s="2"/>
    </row>
    <row r="30" spans="1:20" s="15" customFormat="1" ht="30.75" customHeight="1">
      <c r="A30" s="21"/>
      <c r="B30" s="21"/>
      <c r="C30" s="21"/>
      <c r="D30" s="21"/>
      <c r="E30" s="22"/>
      <c r="F30" s="23" t="s">
        <v>16</v>
      </c>
      <c r="G30" s="24" t="s">
        <v>17</v>
      </c>
      <c r="H30" s="24"/>
      <c r="I30" s="25"/>
      <c r="J30" s="21"/>
      <c r="K30" s="21"/>
      <c r="L30" s="14"/>
      <c r="M30" s="14"/>
      <c r="N30" s="14"/>
      <c r="O30" s="14"/>
      <c r="P30" s="14"/>
      <c r="Q30" s="14"/>
      <c r="R30" s="14"/>
      <c r="S30" s="14"/>
      <c r="T30" s="14"/>
    </row>
    <row r="31" spans="1:22" s="3" customFormat="1" ht="17.25" customHeight="1">
      <c r="A31" s="4"/>
      <c r="B31" s="4"/>
      <c r="C31" s="4"/>
      <c r="D31" s="26"/>
      <c r="E31" s="27" t="s">
        <v>18</v>
      </c>
      <c r="F31" s="28"/>
      <c r="G31" s="29">
        <f>IF(F31="","",IF((F31=POWER(2,5)),"õige","vale"))</f>
      </c>
      <c r="H31" s="4"/>
      <c r="I31" s="7"/>
      <c r="J31" s="4"/>
      <c r="K31" s="4"/>
      <c r="L31" s="2"/>
      <c r="M31" s="2"/>
      <c r="N31" s="2"/>
      <c r="O31" s="2"/>
      <c r="P31" s="2"/>
      <c r="Q31" s="2"/>
      <c r="R31" s="2"/>
      <c r="S31" s="2"/>
      <c r="T31" s="2"/>
      <c r="U31" s="2"/>
      <c r="V31" s="30">
        <f ca="1">INT(RAND()*5)</f>
        <v>3</v>
      </c>
    </row>
    <row r="32" spans="1:20" s="3" customFormat="1" ht="17.25" customHeight="1">
      <c r="A32" s="2"/>
      <c r="B32" s="4"/>
      <c r="C32" s="2"/>
      <c r="D32" s="26"/>
      <c r="E32" s="27" t="s">
        <v>19</v>
      </c>
      <c r="F32" s="28"/>
      <c r="G32" s="29">
        <f>IF(F32="","",IF((F32=-POWER(2,4)),"õige","vale"))</f>
      </c>
      <c r="H32" s="4"/>
      <c r="I32" s="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3" customFormat="1" ht="17.25" customHeight="1">
      <c r="A33" s="2"/>
      <c r="B33" s="4"/>
      <c r="C33" s="2"/>
      <c r="D33" s="26"/>
      <c r="E33" s="27" t="s">
        <v>20</v>
      </c>
      <c r="F33" s="28"/>
      <c r="G33" s="29">
        <f>IF(F33="","",IF((F33=POWER(-2,4)),"õige","vale"))</f>
      </c>
      <c r="H33" s="4"/>
      <c r="I33" s="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3" customFormat="1" ht="17.25" customHeight="1">
      <c r="A34" s="2"/>
      <c r="B34" s="4"/>
      <c r="C34" s="2"/>
      <c r="D34" s="26"/>
      <c r="E34" s="27" t="s">
        <v>21</v>
      </c>
      <c r="F34" s="28"/>
      <c r="G34" s="29">
        <f>IF(F34="","",IF((F34=-POWER(-2,4)),"õige","vale"))</f>
      </c>
      <c r="H34" s="4"/>
      <c r="I34" s="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3" customFormat="1" ht="17.25" customHeight="1">
      <c r="A35" s="2"/>
      <c r="B35" s="4"/>
      <c r="C35" s="2"/>
      <c r="D35" s="26"/>
      <c r="E35" s="27" t="s">
        <v>22</v>
      </c>
      <c r="F35" s="28"/>
      <c r="G35" s="29">
        <f>IF(F35="","",IF((F35=-POWER(-2,3)),"õige","vale"))</f>
      </c>
      <c r="H35" s="4"/>
      <c r="I35" s="30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3" customFormat="1" ht="17.25" customHeight="1">
      <c r="A36" s="2"/>
      <c r="B36" s="4"/>
      <c r="C36" s="2"/>
      <c r="D36" s="26"/>
      <c r="E36" s="27" t="s">
        <v>23</v>
      </c>
      <c r="F36" s="28"/>
      <c r="G36" s="29">
        <f>IF(F36="","",IF((F36=POWER(-2,3)),"õige","vale"))</f>
      </c>
      <c r="H36" s="4"/>
      <c r="I36" s="3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3" customFormat="1" ht="17.25" customHeight="1">
      <c r="A37" s="2"/>
      <c r="B37" s="4"/>
      <c r="C37" s="2"/>
      <c r="D37" s="26"/>
      <c r="E37" s="27" t="s">
        <v>24</v>
      </c>
      <c r="F37" s="28"/>
      <c r="G37" s="29">
        <f>IF(F37="","",IF((F37=POWER(-2,3)),"õige","vale"))</f>
      </c>
      <c r="H37" s="4"/>
      <c r="I37" s="30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3" customFormat="1" ht="17.25" customHeight="1">
      <c r="A38" s="2"/>
      <c r="B38" s="4"/>
      <c r="C38" s="2"/>
      <c r="D38" s="26"/>
      <c r="E38" s="27" t="s">
        <v>25</v>
      </c>
      <c r="F38" s="28"/>
      <c r="G38" s="29">
        <f>IF(F38="","",IF((F38=POWER(2,5)),"õige","vale"))</f>
      </c>
      <c r="H38" s="4"/>
      <c r="I38" s="30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3" customFormat="1" ht="17.25" customHeight="1">
      <c r="A39" s="2"/>
      <c r="B39" s="4"/>
      <c r="C39" s="2"/>
      <c r="D39" s="26"/>
      <c r="E39" s="27" t="s">
        <v>26</v>
      </c>
      <c r="F39" s="28"/>
      <c r="G39" s="29">
        <f>IF(F39="","",IF((F39=-POWER(-2,3)),"õige","vale"))</f>
      </c>
      <c r="H39" s="4"/>
      <c r="I39" s="30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3" customFormat="1" ht="17.25" customHeight="1">
      <c r="A40" s="32"/>
      <c r="B40" s="4"/>
      <c r="C40" s="2"/>
      <c r="D40" s="26"/>
      <c r="E40" s="27" t="s">
        <v>27</v>
      </c>
      <c r="F40" s="28"/>
      <c r="G40" s="29">
        <f>IF(F40="","",IF((F40=-POWER(-2,3)),"õige","vale"))</f>
      </c>
      <c r="H40" s="4"/>
      <c r="I40" s="3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3" customFormat="1" ht="17.25" customHeight="1">
      <c r="A41" s="2"/>
      <c r="B41" s="4"/>
      <c r="C41" s="2"/>
      <c r="D41" s="26"/>
      <c r="E41" s="27" t="s">
        <v>28</v>
      </c>
      <c r="F41" s="28"/>
      <c r="G41" s="29">
        <f>IF(F41="","",IF((F41=POWER(2,4)),"õige","vale"))</f>
      </c>
      <c r="H41" s="4"/>
      <c r="I41" s="30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3" customFormat="1" ht="17.25" customHeight="1">
      <c r="A42" s="2"/>
      <c r="B42" s="4"/>
      <c r="C42" s="2"/>
      <c r="D42" s="26"/>
      <c r="E42" s="27" t="s">
        <v>29</v>
      </c>
      <c r="F42" s="28"/>
      <c r="G42" s="29">
        <f>IF(F42="","",IF((F42=POWER(2,4)),"õige","vale"))</f>
      </c>
      <c r="H42" s="4"/>
      <c r="I42" s="30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3" customFormat="1" ht="17.25" customHeight="1">
      <c r="A43" s="2"/>
      <c r="B43" s="4"/>
      <c r="C43" s="2"/>
      <c r="D43" s="26"/>
      <c r="E43" s="27" t="s">
        <v>30</v>
      </c>
      <c r="F43" s="33"/>
      <c r="G43" s="34">
        <f>IF(F43="","",IF((F43=POWER(2,5)),"õige","vale"))</f>
      </c>
      <c r="H43" s="4"/>
      <c r="I43" s="30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3" customFormat="1" ht="17.25" customHeight="1">
      <c r="A44" s="2"/>
      <c r="B44" s="4"/>
      <c r="C44" s="2"/>
      <c r="D44" s="26"/>
      <c r="E44" s="27" t="s">
        <v>31</v>
      </c>
      <c r="F44" s="28"/>
      <c r="G44" s="29">
        <f>IF(F44="","",IF((F44=POWER(2,4)),"õige","vale"))</f>
      </c>
      <c r="H44" s="4"/>
      <c r="I44" s="3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3" customFormat="1" ht="17.25" customHeight="1">
      <c r="A45" s="2"/>
      <c r="B45" s="4"/>
      <c r="C45" s="2"/>
      <c r="D45" s="26"/>
      <c r="E45" s="27" t="s">
        <v>32</v>
      </c>
      <c r="F45" s="28"/>
      <c r="G45" s="29">
        <f>IF(F45="","",IF((F45=POWER(2,3)),"õige","vale"))</f>
      </c>
      <c r="H45" s="4"/>
      <c r="I45" s="3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3" customFormat="1" ht="31.5" customHeight="1">
      <c r="A46" s="2"/>
      <c r="B46" s="4"/>
      <c r="C46" s="4"/>
      <c r="D46" s="4"/>
      <c r="E46" s="27" t="s">
        <v>33</v>
      </c>
      <c r="F46" s="28"/>
      <c r="G46" s="29">
        <f>IF(F46="","",IF((F46=POWER(1.5,2)),"õige","vale"))</f>
      </c>
      <c r="H46" s="4"/>
      <c r="I46" s="30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s="3" customFormat="1" ht="31.5" customHeight="1">
      <c r="A47" s="2"/>
      <c r="B47" s="4"/>
      <c r="C47" s="2"/>
      <c r="D47" s="4"/>
      <c r="E47" s="27" t="s">
        <v>34</v>
      </c>
      <c r="F47" s="28"/>
      <c r="G47" s="29">
        <f>IF(F47="","",IF((F47=POWER(1.5,-2)),"õige","vale"))</f>
      </c>
      <c r="H47" s="4"/>
      <c r="I47" s="30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s="3" customFormat="1" ht="31.5" customHeight="1">
      <c r="A48" s="2"/>
      <c r="B48" s="4"/>
      <c r="C48" s="2"/>
      <c r="D48" s="4"/>
      <c r="E48" s="27" t="s">
        <v>35</v>
      </c>
      <c r="F48" s="28"/>
      <c r="G48" s="29">
        <f>IF(F48="","",IF((F48=POWER(16,0.25)),"õige","vale"))</f>
      </c>
      <c r="H48" s="4"/>
      <c r="I48" s="30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s="3" customFormat="1" ht="31.5" customHeight="1">
      <c r="A49" s="2"/>
      <c r="B49" s="4"/>
      <c r="C49" s="2"/>
      <c r="D49" s="4"/>
      <c r="E49" s="27" t="s">
        <v>36</v>
      </c>
      <c r="F49" s="35"/>
      <c r="G49" s="29">
        <f>IF(F49="","",IF((F49=POWER(16,-0.25)),"õige","vale"))</f>
      </c>
      <c r="H49" s="4"/>
      <c r="I49" s="30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s="3" customFormat="1" ht="31.5" customHeight="1">
      <c r="A50" s="4"/>
      <c r="B50" s="4"/>
      <c r="C50" s="4"/>
      <c r="D50" s="4"/>
      <c r="E50" s="27" t="s">
        <v>37</v>
      </c>
      <c r="F50" s="28"/>
      <c r="G50" s="29">
        <f>IF(F50="","",IF((F50=POWER(25,0.5)),"õige","vale"))</f>
      </c>
      <c r="H50" s="4"/>
      <c r="I50" s="30"/>
      <c r="J50" s="7"/>
      <c r="K50" s="4"/>
      <c r="L50" s="4"/>
      <c r="M50" s="8"/>
      <c r="N50" s="8"/>
      <c r="O50" s="2"/>
      <c r="P50" s="2"/>
      <c r="Q50" s="2"/>
      <c r="R50" s="2"/>
      <c r="S50" s="2"/>
      <c r="T50" s="2"/>
    </row>
    <row r="51" spans="1:20" s="3" customFormat="1" ht="31.5" customHeight="1">
      <c r="A51" s="4"/>
      <c r="B51" s="4"/>
      <c r="C51" s="4"/>
      <c r="D51" s="4"/>
      <c r="E51" s="27" t="s">
        <v>38</v>
      </c>
      <c r="F51" s="28"/>
      <c r="G51" s="29">
        <f>IF(F51="","",IF((F51=POWER(5,3)),"õige","vale"))</f>
      </c>
      <c r="H51" s="4"/>
      <c r="I51" s="30"/>
      <c r="J51" s="7"/>
      <c r="K51" s="4"/>
      <c r="L51" s="4"/>
      <c r="M51" s="8"/>
      <c r="N51" s="8"/>
      <c r="O51" s="2"/>
      <c r="P51" s="2"/>
      <c r="Q51" s="2"/>
      <c r="R51" s="2"/>
      <c r="S51" s="2"/>
      <c r="T51" s="2"/>
    </row>
    <row r="52" spans="1:20" s="3" customFormat="1" ht="22.5" customHeight="1">
      <c r="A52" s="4"/>
      <c r="B52" s="4"/>
      <c r="C52" s="4"/>
      <c r="D52" s="4"/>
      <c r="E52" s="27" t="s">
        <v>39</v>
      </c>
      <c r="F52" s="36"/>
      <c r="G52" s="29">
        <f>IF(F52="","",IF((F52=POWER(3,4)),"õige","vale"))</f>
      </c>
      <c r="H52" s="4"/>
      <c r="I52" s="30"/>
      <c r="J52" s="7"/>
      <c r="K52" s="4"/>
      <c r="L52" s="4"/>
      <c r="M52" s="8"/>
      <c r="N52" s="8"/>
      <c r="O52" s="2"/>
      <c r="P52" s="2"/>
      <c r="Q52" s="2"/>
      <c r="R52" s="2"/>
      <c r="S52" s="2"/>
      <c r="T52" s="2"/>
    </row>
    <row r="53" spans="1:20" s="3" customFormat="1" ht="40.5" customHeight="1">
      <c r="A53" s="4"/>
      <c r="B53" s="4"/>
      <c r="C53" s="4"/>
      <c r="D53" s="4"/>
      <c r="E53" s="27" t="s">
        <v>40</v>
      </c>
      <c r="F53" s="28"/>
      <c r="G53" s="29">
        <f>IF(F53="","",IF((F53=POWER(0.5,2)),"õige","vale"))</f>
      </c>
      <c r="H53" s="4"/>
      <c r="I53" s="30"/>
      <c r="J53" s="7"/>
      <c r="K53" s="4"/>
      <c r="L53" s="4"/>
      <c r="M53" s="8"/>
      <c r="N53" s="8"/>
      <c r="O53" s="2"/>
      <c r="P53" s="2"/>
      <c r="Q53" s="2"/>
      <c r="R53" s="2"/>
      <c r="S53" s="2"/>
      <c r="T53" s="2"/>
    </row>
    <row r="54" spans="1:20" s="3" customFormat="1" ht="18" customHeight="1">
      <c r="A54" s="4"/>
      <c r="B54" s="4"/>
      <c r="C54" s="4"/>
      <c r="D54" s="4"/>
      <c r="E54" s="27" t="s">
        <v>41</v>
      </c>
      <c r="F54" s="28"/>
      <c r="G54" s="29">
        <f>IF(F54="","",IF((F54=POWER(0.5,-2)),"õige","vale"))</f>
      </c>
      <c r="H54" s="4"/>
      <c r="I54" s="30"/>
      <c r="J54" s="7"/>
      <c r="K54" s="4"/>
      <c r="L54" s="4"/>
      <c r="M54" s="8"/>
      <c r="N54" s="8"/>
      <c r="O54" s="2"/>
      <c r="P54" s="2"/>
      <c r="Q54" s="2"/>
      <c r="R54" s="2"/>
      <c r="S54" s="2"/>
      <c r="T54" s="2"/>
    </row>
    <row r="55" spans="1:20" s="3" customFormat="1" ht="17.25" customHeight="1">
      <c r="A55" s="4"/>
      <c r="B55" s="4"/>
      <c r="C55" s="4"/>
      <c r="D55" s="4"/>
      <c r="E55" s="27" t="s">
        <v>42</v>
      </c>
      <c r="F55" s="28"/>
      <c r="G55" s="29">
        <f>IF(F55="","",IF((F55=POWER(0.2,-2)),"õige","vale"))</f>
      </c>
      <c r="H55" s="4"/>
      <c r="I55" s="30"/>
      <c r="J55" s="7"/>
      <c r="K55" s="4"/>
      <c r="L55" s="4"/>
      <c r="M55" s="8"/>
      <c r="N55" s="8"/>
      <c r="O55" s="2"/>
      <c r="P55" s="2"/>
      <c r="Q55" s="2"/>
      <c r="R55" s="2"/>
      <c r="S55" s="2"/>
      <c r="T55" s="2"/>
    </row>
    <row r="56" spans="1:20" s="3" customFormat="1" ht="36.75" customHeight="1">
      <c r="A56" s="4"/>
      <c r="B56" s="4"/>
      <c r="C56" s="4"/>
      <c r="D56" s="4"/>
      <c r="E56" s="27" t="s">
        <v>43</v>
      </c>
      <c r="F56" s="28"/>
      <c r="G56" s="29">
        <f>IF(F56="","",IF((F56=POWER(4,1)),"õige","vale"))</f>
      </c>
      <c r="H56" s="4"/>
      <c r="I56" s="30"/>
      <c r="J56" s="7"/>
      <c r="K56" s="4"/>
      <c r="L56" s="4"/>
      <c r="M56" s="8"/>
      <c r="N56" s="8"/>
      <c r="O56" s="2"/>
      <c r="P56" s="2"/>
      <c r="Q56" s="2"/>
      <c r="R56" s="2"/>
      <c r="S56" s="2"/>
      <c r="T56" s="2"/>
    </row>
    <row r="57" spans="1:20" s="3" customFormat="1" ht="35.25" customHeight="1">
      <c r="A57" s="2"/>
      <c r="B57" s="4"/>
      <c r="C57" s="2"/>
      <c r="D57" s="2"/>
      <c r="E57" s="27" t="s">
        <v>44</v>
      </c>
      <c r="F57" s="28"/>
      <c r="G57" s="29">
        <f>IF(F57="","",IF((F57=POWER(3,2)),"õige","vale"))</f>
      </c>
      <c r="H57" s="4"/>
      <c r="I57" s="30"/>
      <c r="J57" s="7"/>
      <c r="K57" s="4"/>
      <c r="L57" s="2"/>
      <c r="M57" s="8"/>
      <c r="N57" s="8"/>
      <c r="O57" s="2"/>
      <c r="P57" s="2"/>
      <c r="Q57" s="2"/>
      <c r="R57" s="2"/>
      <c r="S57" s="2"/>
      <c r="T57" s="2"/>
    </row>
    <row r="58" spans="1:20" s="3" customFormat="1" ht="19.5" customHeight="1">
      <c r="A58" s="2"/>
      <c r="B58" s="4"/>
      <c r="C58" s="2"/>
      <c r="D58" s="2"/>
      <c r="E58" s="27" t="s">
        <v>45</v>
      </c>
      <c r="F58" s="28"/>
      <c r="G58" s="29">
        <f>IF(F58="","",IF((F58=POWER(25,-1/2)),"õige","vale"))</f>
      </c>
      <c r="H58" s="4"/>
      <c r="I58" s="30"/>
      <c r="J58" s="7"/>
      <c r="K58" s="4"/>
      <c r="L58" s="2"/>
      <c r="M58" s="8"/>
      <c r="N58" s="8"/>
      <c r="O58" s="2"/>
      <c r="P58" s="2"/>
      <c r="Q58" s="2"/>
      <c r="R58" s="2"/>
      <c r="S58" s="2"/>
      <c r="T58" s="2"/>
    </row>
    <row r="59" spans="1:20" s="3" customFormat="1" ht="18" customHeight="1">
      <c r="A59" s="2"/>
      <c r="B59" s="4"/>
      <c r="C59" s="2"/>
      <c r="D59" s="2"/>
      <c r="E59" s="27" t="s">
        <v>46</v>
      </c>
      <c r="F59" s="28"/>
      <c r="G59" s="29">
        <f>IF(F59="","",IF((F59=POWER(10,5)),"õige","vale"))</f>
      </c>
      <c r="H59" s="4"/>
      <c r="I59" s="30"/>
      <c r="J59" s="7"/>
      <c r="K59" s="4"/>
      <c r="L59" s="2"/>
      <c r="M59" s="8"/>
      <c r="N59" s="8"/>
      <c r="O59" s="2"/>
      <c r="P59" s="2"/>
      <c r="Q59" s="2"/>
      <c r="R59" s="2"/>
      <c r="S59" s="2"/>
      <c r="T59" s="2"/>
    </row>
    <row r="60" spans="1:20" s="3" customFormat="1" ht="17.25" customHeight="1">
      <c r="A60" s="2"/>
      <c r="B60" s="4"/>
      <c r="C60" s="2"/>
      <c r="D60" s="2"/>
      <c r="E60" s="27" t="s">
        <v>47</v>
      </c>
      <c r="F60" s="28"/>
      <c r="G60" s="29">
        <f>IF(F60="","",IF((F60=POWER(2,5)),"õige","vale"))</f>
      </c>
      <c r="H60" s="4"/>
      <c r="I60" s="30"/>
      <c r="J60" s="7"/>
      <c r="K60" s="4"/>
      <c r="L60" s="2"/>
      <c r="M60" s="8"/>
      <c r="N60" s="8"/>
      <c r="O60" s="2"/>
      <c r="P60" s="2"/>
      <c r="Q60" s="2"/>
      <c r="R60" s="2"/>
      <c r="S60" s="2"/>
      <c r="T60" s="2"/>
    </row>
    <row r="61" spans="1:20" s="3" customFormat="1" ht="15" customHeight="1">
      <c r="A61" s="2"/>
      <c r="B61" s="4"/>
      <c r="C61" s="2"/>
      <c r="D61" s="2"/>
      <c r="E61" s="27" t="s">
        <v>48</v>
      </c>
      <c r="F61" s="28"/>
      <c r="G61" s="29">
        <f>IF(F61="","",IF((F61=POWER(1.5,2)),"õige","vale"))</f>
      </c>
      <c r="H61" s="4"/>
      <c r="I61" s="30"/>
      <c r="J61" s="7"/>
      <c r="K61" s="4"/>
      <c r="L61" s="2"/>
      <c r="M61" s="8"/>
      <c r="N61" s="8"/>
      <c r="O61" s="2"/>
      <c r="P61" s="2"/>
      <c r="Q61" s="2"/>
      <c r="R61" s="2"/>
      <c r="S61" s="2"/>
      <c r="T61" s="2"/>
    </row>
    <row r="62" spans="1:20" s="3" customFormat="1" ht="21" customHeight="1">
      <c r="A62" s="2"/>
      <c r="B62" s="4"/>
      <c r="C62" s="2"/>
      <c r="D62" s="2"/>
      <c r="E62" s="27" t="s">
        <v>49</v>
      </c>
      <c r="F62" s="28"/>
      <c r="G62" s="29">
        <f>IF(F62="","",IF((F62=POWER(0.01,-2)),"õige","vale"))</f>
      </c>
      <c r="H62" s="4"/>
      <c r="I62" s="30"/>
      <c r="J62" s="7"/>
      <c r="K62" s="4"/>
      <c r="L62" s="2"/>
      <c r="M62" s="8"/>
      <c r="N62" s="8"/>
      <c r="O62" s="2"/>
      <c r="P62" s="2"/>
      <c r="Q62" s="2"/>
      <c r="R62" s="2"/>
      <c r="S62" s="2"/>
      <c r="T62" s="2"/>
    </row>
    <row r="63" spans="1:20" s="3" customFormat="1" ht="34.5" customHeight="1">
      <c r="A63" s="2"/>
      <c r="B63" s="4"/>
      <c r="C63" s="2"/>
      <c r="D63" s="2"/>
      <c r="E63" s="27" t="s">
        <v>50</v>
      </c>
      <c r="F63" s="28"/>
      <c r="G63" s="29">
        <f>IF(F63="","",IF((F63=5*3),"õige","vale"))</f>
      </c>
      <c r="H63" s="4"/>
      <c r="I63" s="30"/>
      <c r="J63" s="7"/>
      <c r="K63" s="4"/>
      <c r="L63" s="2"/>
      <c r="M63" s="8"/>
      <c r="N63" s="8"/>
      <c r="O63" s="2"/>
      <c r="P63" s="2"/>
      <c r="Q63" s="2"/>
      <c r="R63" s="2"/>
      <c r="S63" s="2"/>
      <c r="T63" s="2"/>
    </row>
    <row r="64" spans="1:20" s="3" customFormat="1" ht="41.25" customHeight="1">
      <c r="A64" s="2"/>
      <c r="B64" s="4"/>
      <c r="C64" s="2"/>
      <c r="D64" s="2"/>
      <c r="E64" s="27" t="s">
        <v>51</v>
      </c>
      <c r="F64" s="28"/>
      <c r="G64" s="29">
        <f>IF(F64="","",IF((F64=10/3),"õige","vale"))</f>
      </c>
      <c r="H64" s="4"/>
      <c r="I64" s="30"/>
      <c r="J64" s="7"/>
      <c r="K64" s="4"/>
      <c r="L64" s="2"/>
      <c r="M64" s="8"/>
      <c r="N64" s="8"/>
      <c r="O64" s="2"/>
      <c r="P64" s="2"/>
      <c r="Q64" s="2"/>
      <c r="R64" s="2"/>
      <c r="S64" s="2"/>
      <c r="T64" s="2"/>
    </row>
    <row r="65" spans="1:20" s="3" customFormat="1" ht="24.75" customHeight="1" thickBot="1">
      <c r="A65" s="2"/>
      <c r="B65" s="4"/>
      <c r="C65" s="2"/>
      <c r="D65" s="2"/>
      <c r="E65" s="27" t="s">
        <v>52</v>
      </c>
      <c r="F65" s="37"/>
      <c r="G65" s="38">
        <f>IF(F65="","",IF((F65=100/5),"õige","vale"))</f>
      </c>
      <c r="H65" s="4"/>
      <c r="I65" s="30"/>
      <c r="J65" s="7"/>
      <c r="K65" s="4"/>
      <c r="L65" s="2"/>
      <c r="M65" s="8"/>
      <c r="N65" s="8"/>
      <c r="O65" s="2"/>
      <c r="P65" s="2"/>
      <c r="Q65" s="2"/>
      <c r="R65" s="2"/>
      <c r="S65" s="2"/>
      <c r="T65" s="2"/>
    </row>
    <row r="66" spans="1:20" s="3" customFormat="1" ht="36" customHeight="1">
      <c r="A66" s="2"/>
      <c r="B66" s="4" t="s">
        <v>53</v>
      </c>
      <c r="C66" s="2"/>
      <c r="D66" s="2"/>
      <c r="E66" s="39"/>
      <c r="F66" s="40"/>
      <c r="G66" s="41">
        <f>COUNTIF(G31:G65,"õige")</f>
        <v>0</v>
      </c>
      <c r="I66" s="30"/>
      <c r="J66" s="7"/>
      <c r="K66" s="4"/>
      <c r="L66" s="2"/>
      <c r="M66" s="8"/>
      <c r="N66" s="8"/>
      <c r="O66" s="2"/>
      <c r="P66" s="2"/>
      <c r="Q66" s="2"/>
      <c r="R66" s="2"/>
      <c r="S66" s="2"/>
      <c r="T66" s="2"/>
    </row>
    <row r="67" spans="1:20" s="3" customFormat="1" ht="18">
      <c r="A67" s="2"/>
      <c r="B67" s="42">
        <v>5</v>
      </c>
      <c r="C67" s="43" t="s">
        <v>54</v>
      </c>
      <c r="D67" s="2"/>
      <c r="E67" s="39"/>
      <c r="F67" s="2"/>
      <c r="G67" s="44">
        <f>(G66/35)*100%</f>
        <v>0</v>
      </c>
      <c r="H67" s="2"/>
      <c r="I67" s="30"/>
      <c r="J67" s="7"/>
      <c r="K67" s="4"/>
      <c r="L67" s="2"/>
      <c r="M67" s="8"/>
      <c r="N67" s="8"/>
      <c r="O67" s="2"/>
      <c r="P67" s="2"/>
      <c r="Q67" s="2"/>
      <c r="R67" s="2"/>
      <c r="S67" s="2"/>
      <c r="T67" s="2"/>
    </row>
    <row r="68" spans="1:20" s="3" customFormat="1" ht="18">
      <c r="A68" s="2"/>
      <c r="B68" s="42">
        <v>4</v>
      </c>
      <c r="C68" s="43" t="s">
        <v>55</v>
      </c>
      <c r="D68" s="2"/>
      <c r="E68" s="39"/>
      <c r="F68" s="2"/>
      <c r="G68" s="45"/>
      <c r="H68" s="2"/>
      <c r="I68" s="7"/>
      <c r="J68" s="7"/>
      <c r="K68" s="4"/>
      <c r="L68" s="2"/>
      <c r="M68" s="8"/>
      <c r="N68" s="8"/>
      <c r="O68" s="2"/>
      <c r="P68" s="2"/>
      <c r="Q68" s="2"/>
      <c r="R68" s="2"/>
      <c r="S68" s="2"/>
      <c r="T68" s="2"/>
    </row>
    <row r="69" spans="1:20" s="3" customFormat="1" ht="18">
      <c r="A69" s="2"/>
      <c r="B69" s="42">
        <v>3</v>
      </c>
      <c r="C69" s="43" t="s">
        <v>56</v>
      </c>
      <c r="D69" s="2"/>
      <c r="E69" s="39"/>
      <c r="F69" s="46"/>
      <c r="G69" s="47" t="str">
        <f>IF(G66="","",IF(G66&gt;=33,"5",IF(G66&gt;=26,"4",IF(G66&gt;=17,"3",IF(G66&lt;17,"2")))))</f>
        <v>2</v>
      </c>
      <c r="H69" s="2"/>
      <c r="I69" s="7"/>
      <c r="J69" s="7"/>
      <c r="K69" s="4"/>
      <c r="L69" s="2"/>
      <c r="M69" s="8"/>
      <c r="N69" s="8"/>
      <c r="O69" s="2"/>
      <c r="P69" s="2"/>
      <c r="Q69" s="2"/>
      <c r="R69" s="2"/>
      <c r="S69" s="2"/>
      <c r="T69" s="2"/>
    </row>
    <row r="70" spans="1:20" s="3" customFormat="1" ht="18">
      <c r="A70" s="2"/>
      <c r="B70" s="2"/>
      <c r="C70" s="2"/>
      <c r="D70" s="2"/>
      <c r="E70" s="39"/>
      <c r="F70" s="2"/>
      <c r="G70" s="2"/>
      <c r="H70" s="48"/>
      <c r="I70" s="7"/>
      <c r="J70" s="7"/>
      <c r="K70" s="4"/>
      <c r="L70" s="2"/>
      <c r="M70" s="8"/>
      <c r="N70" s="8"/>
      <c r="O70" s="2"/>
      <c r="P70" s="2"/>
      <c r="Q70" s="2"/>
      <c r="R70" s="2"/>
      <c r="S70" s="2"/>
      <c r="T70" s="2"/>
    </row>
    <row r="71" spans="1:20" s="3" customFormat="1" ht="18">
      <c r="A71" s="2"/>
      <c r="B71" s="2"/>
      <c r="C71" s="2"/>
      <c r="E71" s="39"/>
      <c r="F71" s="2"/>
      <c r="G71" s="4"/>
      <c r="H71" s="48"/>
      <c r="I71" s="7"/>
      <c r="J71" s="7"/>
      <c r="K71" s="4"/>
      <c r="L71" s="2"/>
      <c r="M71" s="8"/>
      <c r="N71" s="8"/>
      <c r="O71" s="2"/>
      <c r="P71" s="2"/>
      <c r="Q71" s="2"/>
      <c r="R71" s="2"/>
      <c r="S71" s="2"/>
      <c r="T71" s="2"/>
    </row>
    <row r="72" spans="1:20" s="3" customFormat="1" ht="18">
      <c r="A72" s="2"/>
      <c r="C72" s="30"/>
      <c r="D72" s="2"/>
      <c r="E72" s="39"/>
      <c r="F72" s="2"/>
      <c r="G72" s="4"/>
      <c r="H72" s="48"/>
      <c r="I72" s="7"/>
      <c r="J72" s="7"/>
      <c r="K72" s="4"/>
      <c r="L72" s="2"/>
      <c r="M72" s="8"/>
      <c r="N72" s="8"/>
      <c r="O72" s="2"/>
      <c r="P72" s="2"/>
      <c r="Q72" s="2"/>
      <c r="R72" s="2"/>
      <c r="S72" s="2"/>
      <c r="T72" s="2"/>
    </row>
    <row r="73" spans="1:20" s="3" customFormat="1" ht="18">
      <c r="A73" s="2"/>
      <c r="B73" s="4"/>
      <c r="C73" s="2"/>
      <c r="D73" s="2"/>
      <c r="E73" s="39"/>
      <c r="F73" s="2"/>
      <c r="G73" s="4"/>
      <c r="H73" s="49"/>
      <c r="I73" s="7"/>
      <c r="J73" s="7"/>
      <c r="K73" s="4"/>
      <c r="L73" s="2"/>
      <c r="M73" s="8"/>
      <c r="N73" s="8"/>
      <c r="O73" s="2"/>
      <c r="P73" s="2"/>
      <c r="Q73" s="2"/>
      <c r="R73" s="2"/>
      <c r="S73" s="2"/>
      <c r="T73" s="2"/>
    </row>
    <row r="74" spans="1:20" s="3" customFormat="1" ht="18">
      <c r="A74" s="2"/>
      <c r="B74" s="4"/>
      <c r="C74" s="2"/>
      <c r="D74" s="2"/>
      <c r="E74" s="39"/>
      <c r="F74" s="2"/>
      <c r="G74" s="2"/>
      <c r="H74" s="50"/>
      <c r="I74" s="30"/>
      <c r="J74" s="7"/>
      <c r="K74" s="4"/>
      <c r="L74" s="2"/>
      <c r="M74" s="8"/>
      <c r="N74" s="8"/>
      <c r="O74" s="2"/>
      <c r="P74" s="2"/>
      <c r="Q74" s="2"/>
      <c r="R74" s="2"/>
      <c r="S74" s="2"/>
      <c r="T74" s="2"/>
    </row>
    <row r="75" spans="1:20" s="3" customFormat="1" ht="18">
      <c r="A75" s="2"/>
      <c r="B75" s="4"/>
      <c r="C75" s="2"/>
      <c r="D75" s="2"/>
      <c r="E75" s="39"/>
      <c r="F75" s="2"/>
      <c r="G75" s="2"/>
      <c r="H75" s="50"/>
      <c r="I75" s="30"/>
      <c r="J75" s="7"/>
      <c r="K75" s="4"/>
      <c r="L75" s="2"/>
      <c r="M75" s="8"/>
      <c r="N75" s="8"/>
      <c r="O75" s="2"/>
      <c r="P75" s="2"/>
      <c r="Q75" s="2"/>
      <c r="R75" s="2"/>
      <c r="S75" s="2"/>
      <c r="T75" s="2"/>
    </row>
    <row r="76" spans="1:20" s="3" customFormat="1" ht="18">
      <c r="A76" s="2"/>
      <c r="B76" s="4"/>
      <c r="C76" s="2"/>
      <c r="D76" s="2"/>
      <c r="E76" s="39"/>
      <c r="F76" s="2"/>
      <c r="G76" s="2"/>
      <c r="H76" s="50"/>
      <c r="I76" s="30"/>
      <c r="J76" s="7"/>
      <c r="K76" s="4"/>
      <c r="L76" s="2"/>
      <c r="M76" s="8"/>
      <c r="N76" s="8"/>
      <c r="O76" s="2"/>
      <c r="P76" s="2"/>
      <c r="Q76" s="2"/>
      <c r="R76" s="2"/>
      <c r="S76" s="2"/>
      <c r="T76" s="2"/>
    </row>
    <row r="77" spans="1:20" s="3" customFormat="1" ht="18">
      <c r="A77" s="2"/>
      <c r="B77" s="4"/>
      <c r="C77" s="2"/>
      <c r="D77" s="2"/>
      <c r="E77" s="39"/>
      <c r="F77" s="2"/>
      <c r="G77" s="2"/>
      <c r="H77" s="50"/>
      <c r="I77" s="30"/>
      <c r="J77" s="7"/>
      <c r="K77" s="4"/>
      <c r="L77" s="2"/>
      <c r="M77" s="8"/>
      <c r="N77" s="8"/>
      <c r="O77" s="2"/>
      <c r="P77" s="2"/>
      <c r="Q77" s="2"/>
      <c r="R77" s="2"/>
      <c r="S77" s="2"/>
      <c r="T77" s="2"/>
    </row>
    <row r="78" spans="1:20" s="3" customFormat="1" ht="18">
      <c r="A78" s="2"/>
      <c r="B78" s="4"/>
      <c r="C78" s="2"/>
      <c r="D78" s="2"/>
      <c r="E78" s="39"/>
      <c r="F78" s="2"/>
      <c r="G78" s="2"/>
      <c r="H78" s="51"/>
      <c r="I78" s="30"/>
      <c r="J78" s="7"/>
      <c r="K78" s="4"/>
      <c r="L78" s="2"/>
      <c r="M78" s="8"/>
      <c r="N78" s="8"/>
      <c r="O78" s="2"/>
      <c r="P78" s="2"/>
      <c r="Q78" s="2"/>
      <c r="R78" s="2"/>
      <c r="S78" s="2"/>
      <c r="T78" s="2"/>
    </row>
    <row r="79" spans="1:20" s="3" customFormat="1" ht="18">
      <c r="A79" s="2"/>
      <c r="B79" s="4"/>
      <c r="C79" s="2"/>
      <c r="D79" s="2"/>
      <c r="E79" s="39"/>
      <c r="F79" s="2"/>
      <c r="G79" s="2"/>
      <c r="H79" s="51"/>
      <c r="I79" s="30"/>
      <c r="J79" s="7"/>
      <c r="K79" s="4"/>
      <c r="L79" s="2"/>
      <c r="M79" s="8"/>
      <c r="N79" s="8"/>
      <c r="O79" s="2"/>
      <c r="P79" s="2"/>
      <c r="Q79" s="2"/>
      <c r="R79" s="2"/>
      <c r="S79" s="2"/>
      <c r="T79" s="2"/>
    </row>
    <row r="80" spans="1:20" s="3" customFormat="1" ht="18">
      <c r="A80" s="2"/>
      <c r="B80" s="4"/>
      <c r="C80" s="2"/>
      <c r="D80" s="2"/>
      <c r="E80" s="39"/>
      <c r="F80" s="2"/>
      <c r="G80" s="2"/>
      <c r="H80" s="51"/>
      <c r="I80" s="30"/>
      <c r="J80" s="7"/>
      <c r="K80" s="4"/>
      <c r="L80" s="2"/>
      <c r="M80" s="8"/>
      <c r="N80" s="8"/>
      <c r="O80" s="2"/>
      <c r="P80" s="2"/>
      <c r="Q80" s="2"/>
      <c r="R80" s="2"/>
      <c r="S80" s="2"/>
      <c r="T80" s="2"/>
    </row>
    <row r="81" spans="1:20" s="3" customFormat="1" ht="18">
      <c r="A81" s="2"/>
      <c r="B81" s="4"/>
      <c r="C81" s="2"/>
      <c r="D81" s="2"/>
      <c r="E81" s="39"/>
      <c r="F81" s="2"/>
      <c r="G81" s="2"/>
      <c r="H81" s="51"/>
      <c r="I81" s="30"/>
      <c r="J81" s="7"/>
      <c r="K81" s="4"/>
      <c r="L81" s="2"/>
      <c r="M81" s="8"/>
      <c r="N81" s="8"/>
      <c r="O81" s="2"/>
      <c r="P81" s="2"/>
      <c r="Q81" s="2"/>
      <c r="R81" s="2"/>
      <c r="S81" s="2"/>
      <c r="T81" s="2"/>
    </row>
    <row r="82" spans="1:20" s="3" customFormat="1" ht="18">
      <c r="A82" s="2"/>
      <c r="B82" s="4"/>
      <c r="C82" s="2"/>
      <c r="D82" s="2"/>
      <c r="E82" s="39"/>
      <c r="F82" s="2"/>
      <c r="G82" s="2"/>
      <c r="H82" s="51"/>
      <c r="I82" s="30"/>
      <c r="J82" s="7"/>
      <c r="K82" s="4"/>
      <c r="L82" s="2"/>
      <c r="M82" s="8"/>
      <c r="N82" s="8"/>
      <c r="O82" s="2"/>
      <c r="P82" s="2"/>
      <c r="Q82" s="2"/>
      <c r="R82" s="2"/>
      <c r="S82" s="2"/>
      <c r="T82" s="2"/>
    </row>
    <row r="83" spans="1:20" s="3" customFormat="1" ht="18">
      <c r="A83" s="2"/>
      <c r="B83" s="4"/>
      <c r="C83" s="2"/>
      <c r="D83" s="2"/>
      <c r="E83" s="39"/>
      <c r="F83" s="2"/>
      <c r="G83" s="2"/>
      <c r="H83" s="51"/>
      <c r="I83" s="30"/>
      <c r="J83" s="7"/>
      <c r="K83" s="4"/>
      <c r="L83" s="2"/>
      <c r="M83" s="8"/>
      <c r="N83" s="8"/>
      <c r="O83" s="2"/>
      <c r="P83" s="2"/>
      <c r="Q83" s="2"/>
      <c r="R83" s="2"/>
      <c r="S83" s="2"/>
      <c r="T83" s="2"/>
    </row>
    <row r="84" spans="1:20" s="3" customFormat="1" ht="18">
      <c r="A84" s="2"/>
      <c r="B84" s="4"/>
      <c r="C84" s="2"/>
      <c r="D84" s="2"/>
      <c r="E84" s="39"/>
      <c r="F84" s="2"/>
      <c r="G84" s="2"/>
      <c r="H84" s="51"/>
      <c r="I84" s="30"/>
      <c r="J84" s="7"/>
      <c r="K84" s="4"/>
      <c r="L84" s="2"/>
      <c r="M84" s="8"/>
      <c r="N84" s="8"/>
      <c r="O84" s="2"/>
      <c r="P84" s="2"/>
      <c r="Q84" s="2"/>
      <c r="R84" s="2"/>
      <c r="S84" s="2"/>
      <c r="T84" s="2"/>
    </row>
    <row r="85" spans="1:20" s="3" customFormat="1" ht="18">
      <c r="A85" s="2"/>
      <c r="B85" s="4"/>
      <c r="C85" s="2"/>
      <c r="D85" s="2"/>
      <c r="E85" s="39"/>
      <c r="F85" s="2"/>
      <c r="G85" s="2"/>
      <c r="H85" s="51"/>
      <c r="I85" s="30"/>
      <c r="J85" s="7"/>
      <c r="K85" s="4"/>
      <c r="L85" s="2"/>
      <c r="M85" s="8"/>
      <c r="N85" s="8"/>
      <c r="O85" s="2"/>
      <c r="P85" s="2"/>
      <c r="Q85" s="2"/>
      <c r="R85" s="2"/>
      <c r="S85" s="2"/>
      <c r="T85" s="2"/>
    </row>
    <row r="86" spans="1:20" s="3" customFormat="1" ht="18">
      <c r="A86" s="2"/>
      <c r="B86" s="4"/>
      <c r="C86" s="2"/>
      <c r="D86" s="2"/>
      <c r="E86" s="39"/>
      <c r="F86" s="2"/>
      <c r="G86" s="2"/>
      <c r="H86" s="51"/>
      <c r="I86" s="30"/>
      <c r="J86" s="7"/>
      <c r="K86" s="4"/>
      <c r="L86" s="2"/>
      <c r="M86" s="8"/>
      <c r="N86" s="8"/>
      <c r="O86" s="2"/>
      <c r="P86" s="2"/>
      <c r="Q86" s="2"/>
      <c r="R86" s="2"/>
      <c r="S86" s="2"/>
      <c r="T86" s="2"/>
    </row>
    <row r="87" spans="1:20" s="3" customFormat="1" ht="18">
      <c r="A87" s="2"/>
      <c r="B87" s="4"/>
      <c r="C87" s="2"/>
      <c r="D87" s="2"/>
      <c r="E87" s="39"/>
      <c r="F87" s="2"/>
      <c r="G87" s="2"/>
      <c r="H87" s="51"/>
      <c r="I87" s="30"/>
      <c r="J87" s="7"/>
      <c r="K87" s="4"/>
      <c r="L87" s="2"/>
      <c r="M87" s="8"/>
      <c r="N87" s="8"/>
      <c r="O87" s="2"/>
      <c r="P87" s="2"/>
      <c r="Q87" s="2"/>
      <c r="R87" s="2"/>
      <c r="S87" s="2"/>
      <c r="T87" s="2"/>
    </row>
    <row r="88" spans="1:20" s="3" customFormat="1" ht="18">
      <c r="A88" s="2"/>
      <c r="B88" s="4"/>
      <c r="C88" s="2"/>
      <c r="D88" s="2"/>
      <c r="E88" s="39"/>
      <c r="F88" s="2"/>
      <c r="G88" s="2"/>
      <c r="H88" s="51"/>
      <c r="I88" s="30"/>
      <c r="J88" s="7"/>
      <c r="K88" s="4"/>
      <c r="L88" s="2"/>
      <c r="M88" s="8"/>
      <c r="N88" s="8"/>
      <c r="O88" s="2"/>
      <c r="P88" s="2"/>
      <c r="Q88" s="2"/>
      <c r="R88" s="2"/>
      <c r="S88" s="2"/>
      <c r="T88" s="2"/>
    </row>
    <row r="89" spans="1:20" s="3" customFormat="1" ht="18">
      <c r="A89" s="2"/>
      <c r="B89" s="4"/>
      <c r="C89" s="2"/>
      <c r="D89" s="2"/>
      <c r="E89" s="39"/>
      <c r="F89" s="2"/>
      <c r="G89" s="2"/>
      <c r="H89" s="51"/>
      <c r="I89" s="30"/>
      <c r="J89" s="7"/>
      <c r="K89" s="4"/>
      <c r="L89" s="2"/>
      <c r="M89" s="8"/>
      <c r="N89" s="8"/>
      <c r="O89" s="2"/>
      <c r="P89" s="2"/>
      <c r="Q89" s="2"/>
      <c r="R89" s="2"/>
      <c r="S89" s="2"/>
      <c r="T89" s="2"/>
    </row>
    <row r="90" spans="1:20" s="3" customFormat="1" ht="18">
      <c r="A90" s="2"/>
      <c r="B90" s="4"/>
      <c r="C90" s="2"/>
      <c r="D90" s="2"/>
      <c r="E90" s="39"/>
      <c r="F90" s="2"/>
      <c r="G90" s="2"/>
      <c r="H90" s="51"/>
      <c r="I90" s="30"/>
      <c r="J90" s="7"/>
      <c r="K90" s="4"/>
      <c r="L90" s="2"/>
      <c r="M90" s="8"/>
      <c r="N90" s="8"/>
      <c r="O90" s="2"/>
      <c r="P90" s="2"/>
      <c r="Q90" s="2"/>
      <c r="R90" s="2"/>
      <c r="S90" s="2"/>
      <c r="T90" s="2"/>
    </row>
    <row r="91" spans="1:20" s="3" customFormat="1" ht="18">
      <c r="A91" s="2"/>
      <c r="B91" s="4"/>
      <c r="C91" s="2"/>
      <c r="D91" s="2"/>
      <c r="E91" s="39"/>
      <c r="F91" s="2"/>
      <c r="G91" s="2"/>
      <c r="H91" s="51"/>
      <c r="I91" s="30"/>
      <c r="J91" s="7"/>
      <c r="K91" s="4"/>
      <c r="L91" s="2"/>
      <c r="M91" s="8"/>
      <c r="N91" s="8"/>
      <c r="O91" s="2"/>
      <c r="P91" s="2"/>
      <c r="Q91" s="2"/>
      <c r="R91" s="2"/>
      <c r="S91" s="2"/>
      <c r="T91" s="2"/>
    </row>
    <row r="92" spans="1:20" s="3" customFormat="1" ht="18">
      <c r="A92" s="2"/>
      <c r="B92" s="4"/>
      <c r="C92" s="2"/>
      <c r="D92" s="2"/>
      <c r="E92" s="39"/>
      <c r="F92" s="2"/>
      <c r="G92" s="2"/>
      <c r="H92" s="51"/>
      <c r="I92" s="30"/>
      <c r="J92" s="7"/>
      <c r="K92" s="4"/>
      <c r="L92" s="2"/>
      <c r="M92" s="8"/>
      <c r="N92" s="8"/>
      <c r="O92" s="2"/>
      <c r="P92" s="2"/>
      <c r="Q92" s="2"/>
      <c r="R92" s="2"/>
      <c r="S92" s="2"/>
      <c r="T92" s="2"/>
    </row>
    <row r="93" spans="1:20" s="3" customFormat="1" ht="18">
      <c r="A93" s="2"/>
      <c r="B93" s="4"/>
      <c r="C93" s="2"/>
      <c r="D93" s="2"/>
      <c r="E93" s="39"/>
      <c r="F93" s="2"/>
      <c r="G93" s="2"/>
      <c r="H93" s="51"/>
      <c r="I93" s="30"/>
      <c r="J93" s="7"/>
      <c r="K93" s="4"/>
      <c r="L93" s="2"/>
      <c r="M93" s="8"/>
      <c r="N93" s="8"/>
      <c r="O93" s="2"/>
      <c r="P93" s="2"/>
      <c r="Q93" s="2"/>
      <c r="R93" s="2"/>
      <c r="S93" s="2"/>
      <c r="T93" s="2"/>
    </row>
    <row r="94" spans="1:20" s="3" customFormat="1" ht="18">
      <c r="A94" s="2"/>
      <c r="B94" s="4"/>
      <c r="C94" s="2"/>
      <c r="D94" s="2"/>
      <c r="E94" s="39"/>
      <c r="F94" s="2"/>
      <c r="G94" s="2"/>
      <c r="H94" s="51"/>
      <c r="I94" s="30"/>
      <c r="J94" s="7"/>
      <c r="K94" s="4"/>
      <c r="L94" s="2"/>
      <c r="M94" s="8"/>
      <c r="N94" s="8"/>
      <c r="O94" s="2"/>
      <c r="P94" s="2"/>
      <c r="Q94" s="2"/>
      <c r="R94" s="2"/>
      <c r="S94" s="2"/>
      <c r="T94" s="2"/>
    </row>
    <row r="95" spans="1:20" s="3" customFormat="1" ht="18">
      <c r="A95" s="2"/>
      <c r="B95" s="4"/>
      <c r="C95" s="2"/>
      <c r="D95" s="2"/>
      <c r="E95" s="39"/>
      <c r="F95" s="2"/>
      <c r="G95" s="2"/>
      <c r="H95" s="51"/>
      <c r="I95" s="30"/>
      <c r="J95" s="7"/>
      <c r="K95" s="4"/>
      <c r="L95" s="2"/>
      <c r="M95" s="8"/>
      <c r="N95" s="8"/>
      <c r="O95" s="2"/>
      <c r="P95" s="2"/>
      <c r="Q95" s="2"/>
      <c r="R95" s="2"/>
      <c r="S95" s="2"/>
      <c r="T95" s="2"/>
    </row>
    <row r="96" spans="1:20" s="3" customFormat="1" ht="18">
      <c r="A96" s="2"/>
      <c r="B96" s="4"/>
      <c r="C96" s="2"/>
      <c r="D96" s="2"/>
      <c r="E96" s="39"/>
      <c r="F96" s="2"/>
      <c r="G96" s="2"/>
      <c r="H96" s="51"/>
      <c r="I96" s="30"/>
      <c r="J96" s="7"/>
      <c r="K96" s="4"/>
      <c r="L96" s="2"/>
      <c r="M96" s="8"/>
      <c r="N96" s="8"/>
      <c r="O96" s="2"/>
      <c r="P96" s="2"/>
      <c r="Q96" s="2"/>
      <c r="R96" s="2"/>
      <c r="S96" s="2"/>
      <c r="T96" s="2"/>
    </row>
    <row r="97" spans="1:20" s="3" customFormat="1" ht="18">
      <c r="A97" s="2"/>
      <c r="B97" s="4"/>
      <c r="C97" s="2"/>
      <c r="D97" s="2"/>
      <c r="E97" s="39"/>
      <c r="F97" s="2"/>
      <c r="G97" s="2"/>
      <c r="H97" s="51"/>
      <c r="I97" s="30"/>
      <c r="J97" s="7"/>
      <c r="K97" s="4"/>
      <c r="L97" s="2"/>
      <c r="M97" s="8"/>
      <c r="N97" s="8"/>
      <c r="O97" s="2"/>
      <c r="P97" s="2"/>
      <c r="Q97" s="2"/>
      <c r="R97" s="2"/>
      <c r="S97" s="2"/>
      <c r="T97" s="2"/>
    </row>
    <row r="98" spans="1:19" s="3" customFormat="1" ht="18">
      <c r="A98" s="2"/>
      <c r="B98" s="4"/>
      <c r="C98" s="2"/>
      <c r="D98" s="2"/>
      <c r="E98" s="39"/>
      <c r="F98" s="2"/>
      <c r="G98" s="2"/>
      <c r="H98" s="51"/>
      <c r="I98" s="30"/>
      <c r="J98" s="7"/>
      <c r="K98" s="4"/>
      <c r="L98" s="2"/>
      <c r="M98" s="8"/>
      <c r="N98" s="8"/>
      <c r="O98" s="2"/>
      <c r="P98" s="2"/>
      <c r="Q98" s="2"/>
      <c r="R98" s="2"/>
      <c r="S98" s="2"/>
    </row>
    <row r="99" spans="1:19" s="3" customFormat="1" ht="18">
      <c r="A99" s="2"/>
      <c r="B99" s="4"/>
      <c r="C99" s="2"/>
      <c r="D99" s="2"/>
      <c r="E99" s="39"/>
      <c r="F99" s="2"/>
      <c r="G99" s="2"/>
      <c r="H99" s="51"/>
      <c r="I99" s="30"/>
      <c r="J99" s="7"/>
      <c r="K99" s="4"/>
      <c r="L99" s="2"/>
      <c r="M99" s="8"/>
      <c r="N99" s="8"/>
      <c r="O99" s="2"/>
      <c r="P99" s="2"/>
      <c r="Q99" s="2"/>
      <c r="R99" s="2"/>
      <c r="S99" s="2"/>
    </row>
    <row r="100" spans="1:19" s="3" customFormat="1" ht="18">
      <c r="A100" s="2"/>
      <c r="B100" s="4"/>
      <c r="C100" s="2"/>
      <c r="D100" s="2"/>
      <c r="E100" s="39"/>
      <c r="F100" s="2"/>
      <c r="G100" s="2"/>
      <c r="H100" s="51"/>
      <c r="I100" s="30"/>
      <c r="J100" s="7"/>
      <c r="K100" s="4"/>
      <c r="L100" s="2"/>
      <c r="M100" s="8"/>
      <c r="N100" s="8"/>
      <c r="O100" s="2"/>
      <c r="P100" s="2"/>
      <c r="Q100" s="2"/>
      <c r="R100" s="2"/>
      <c r="S100" s="2"/>
    </row>
    <row r="101" spans="1:19" s="3" customFormat="1" ht="18">
      <c r="A101" s="2"/>
      <c r="B101" s="4"/>
      <c r="C101" s="2"/>
      <c r="D101" s="2"/>
      <c r="E101" s="39"/>
      <c r="F101" s="2"/>
      <c r="G101" s="2"/>
      <c r="H101" s="51"/>
      <c r="I101" s="30"/>
      <c r="J101" s="7"/>
      <c r="K101" s="4"/>
      <c r="L101" s="2"/>
      <c r="M101" s="8"/>
      <c r="N101" s="8"/>
      <c r="O101" s="2"/>
      <c r="P101" s="2"/>
      <c r="Q101" s="2"/>
      <c r="R101" s="2"/>
      <c r="S101" s="2"/>
    </row>
    <row r="102" spans="1:19" s="3" customFormat="1" ht="18">
      <c r="A102" s="2"/>
      <c r="B102" s="4"/>
      <c r="C102" s="2"/>
      <c r="D102" s="2"/>
      <c r="E102" s="39"/>
      <c r="F102" s="2"/>
      <c r="G102" s="2"/>
      <c r="H102" s="51"/>
      <c r="I102" s="30"/>
      <c r="J102" s="7"/>
      <c r="K102" s="4"/>
      <c r="L102" s="2"/>
      <c r="M102" s="8"/>
      <c r="N102" s="8"/>
      <c r="O102" s="2"/>
      <c r="P102" s="2"/>
      <c r="Q102" s="2"/>
      <c r="R102" s="2"/>
      <c r="S102" s="2"/>
    </row>
    <row r="103" spans="1:19" s="3" customFormat="1" ht="18">
      <c r="A103" s="2"/>
      <c r="B103" s="4"/>
      <c r="C103" s="2"/>
      <c r="D103" s="2"/>
      <c r="E103" s="39"/>
      <c r="F103" s="2"/>
      <c r="G103" s="2"/>
      <c r="H103" s="51"/>
      <c r="I103" s="30"/>
      <c r="J103" s="7"/>
      <c r="K103" s="4"/>
      <c r="L103" s="2"/>
      <c r="M103" s="8"/>
      <c r="N103" s="8"/>
      <c r="O103" s="2"/>
      <c r="P103" s="2"/>
      <c r="Q103" s="2"/>
      <c r="R103" s="2"/>
      <c r="S103" s="2"/>
    </row>
    <row r="104" spans="1:19" s="3" customFormat="1" ht="18">
      <c r="A104" s="2"/>
      <c r="B104" s="4"/>
      <c r="C104" s="2"/>
      <c r="D104" s="2"/>
      <c r="E104" s="39"/>
      <c r="F104" s="2"/>
      <c r="G104" s="2"/>
      <c r="H104" s="51"/>
      <c r="I104" s="30"/>
      <c r="J104" s="7"/>
      <c r="K104" s="4"/>
      <c r="L104" s="2"/>
      <c r="M104" s="8"/>
      <c r="N104" s="8"/>
      <c r="O104" s="2"/>
      <c r="P104" s="2"/>
      <c r="Q104" s="2"/>
      <c r="R104" s="2"/>
      <c r="S104" s="2"/>
    </row>
    <row r="105" spans="2:14" s="3" customFormat="1" ht="18">
      <c r="B105" s="52"/>
      <c r="E105" s="53"/>
      <c r="H105" s="54"/>
      <c r="I105" s="55"/>
      <c r="J105" s="56"/>
      <c r="K105" s="52"/>
      <c r="M105" s="57"/>
      <c r="N105" s="57"/>
    </row>
    <row r="106" spans="2:14" s="3" customFormat="1" ht="18">
      <c r="B106" s="52"/>
      <c r="E106" s="53"/>
      <c r="H106" s="54"/>
      <c r="I106" s="55"/>
      <c r="J106" s="55"/>
      <c r="K106" s="58"/>
      <c r="M106" s="57"/>
      <c r="N106" s="57"/>
    </row>
    <row r="107" spans="2:14" s="3" customFormat="1" ht="18">
      <c r="B107" s="52"/>
      <c r="E107" s="53"/>
      <c r="H107" s="54"/>
      <c r="I107" s="55"/>
      <c r="J107" s="55"/>
      <c r="K107" s="58"/>
      <c r="M107" s="57"/>
      <c r="N107" s="57"/>
    </row>
    <row r="108" spans="2:14" s="3" customFormat="1" ht="18">
      <c r="B108" s="52"/>
      <c r="E108" s="53"/>
      <c r="H108" s="54"/>
      <c r="I108" s="55"/>
      <c r="J108" s="55"/>
      <c r="K108" s="58"/>
      <c r="M108" s="57"/>
      <c r="N108" s="57"/>
    </row>
    <row r="109" spans="2:14" s="3" customFormat="1" ht="18">
      <c r="B109" s="52"/>
      <c r="E109" s="53"/>
      <c r="H109" s="54"/>
      <c r="I109" s="55"/>
      <c r="J109" s="55"/>
      <c r="K109" s="58"/>
      <c r="M109" s="57"/>
      <c r="N109" s="57"/>
    </row>
    <row r="110" spans="2:14" s="3" customFormat="1" ht="18">
      <c r="B110" s="52"/>
      <c r="E110" s="53"/>
      <c r="H110" s="54"/>
      <c r="I110" s="55"/>
      <c r="J110" s="55"/>
      <c r="K110" s="58"/>
      <c r="M110" s="57"/>
      <c r="N110" s="57"/>
    </row>
    <row r="111" spans="2:14" s="3" customFormat="1" ht="18">
      <c r="B111" s="52"/>
      <c r="E111" s="53"/>
      <c r="H111" s="54"/>
      <c r="I111" s="55"/>
      <c r="J111" s="55"/>
      <c r="K111" s="58"/>
      <c r="M111" s="57"/>
      <c r="N111" s="57"/>
    </row>
    <row r="112" spans="2:14" s="3" customFormat="1" ht="18">
      <c r="B112" s="52"/>
      <c r="E112" s="53"/>
      <c r="H112" s="54"/>
      <c r="I112" s="55"/>
      <c r="J112" s="55"/>
      <c r="K112" s="58"/>
      <c r="M112" s="57"/>
      <c r="N112" s="57"/>
    </row>
    <row r="113" spans="2:14" s="3" customFormat="1" ht="18">
      <c r="B113" s="52"/>
      <c r="E113" s="53"/>
      <c r="H113" s="54"/>
      <c r="I113" s="55"/>
      <c r="J113" s="55"/>
      <c r="K113" s="58"/>
      <c r="M113" s="57"/>
      <c r="N113" s="57"/>
    </row>
    <row r="114" spans="2:14" s="3" customFormat="1" ht="18">
      <c r="B114" s="52"/>
      <c r="E114" s="53"/>
      <c r="H114" s="54"/>
      <c r="I114" s="55"/>
      <c r="J114" s="55"/>
      <c r="K114" s="58"/>
      <c r="M114" s="57"/>
      <c r="N114" s="57"/>
    </row>
    <row r="115" spans="2:14" s="3" customFormat="1" ht="18">
      <c r="B115" s="52"/>
      <c r="E115" s="53"/>
      <c r="H115" s="54"/>
      <c r="I115" s="55"/>
      <c r="J115" s="55"/>
      <c r="K115" s="58"/>
      <c r="M115" s="57"/>
      <c r="N115" s="57"/>
    </row>
    <row r="116" spans="2:14" s="3" customFormat="1" ht="18">
      <c r="B116" s="52"/>
      <c r="E116" s="53"/>
      <c r="H116" s="54"/>
      <c r="I116" s="55"/>
      <c r="J116" s="55"/>
      <c r="K116" s="58"/>
      <c r="M116" s="57"/>
      <c r="N116" s="57"/>
    </row>
    <row r="117" spans="2:14" s="3" customFormat="1" ht="18">
      <c r="B117" s="52"/>
      <c r="E117" s="53"/>
      <c r="H117" s="54"/>
      <c r="I117" s="55"/>
      <c r="J117" s="55"/>
      <c r="K117" s="58"/>
      <c r="M117" s="57"/>
      <c r="N117" s="57"/>
    </row>
    <row r="118" spans="2:14" s="3" customFormat="1" ht="18">
      <c r="B118" s="52"/>
      <c r="E118" s="53"/>
      <c r="H118" s="54"/>
      <c r="I118" s="55"/>
      <c r="J118" s="55"/>
      <c r="K118" s="58"/>
      <c r="M118" s="57"/>
      <c r="N118" s="57"/>
    </row>
    <row r="119" spans="2:14" s="3" customFormat="1" ht="18">
      <c r="B119" s="52"/>
      <c r="E119" s="53"/>
      <c r="H119" s="54"/>
      <c r="I119" s="55"/>
      <c r="J119" s="55"/>
      <c r="K119" s="58"/>
      <c r="M119" s="57"/>
      <c r="N119" s="57"/>
    </row>
    <row r="120" spans="2:14" s="3" customFormat="1" ht="18">
      <c r="B120" s="52"/>
      <c r="E120" s="53"/>
      <c r="H120" s="54"/>
      <c r="I120" s="55"/>
      <c r="J120" s="55"/>
      <c r="K120" s="58"/>
      <c r="M120" s="57"/>
      <c r="N120" s="57"/>
    </row>
    <row r="121" spans="2:14" s="3" customFormat="1" ht="18">
      <c r="B121" s="52"/>
      <c r="E121" s="53"/>
      <c r="H121" s="54"/>
      <c r="I121" s="55"/>
      <c r="J121" s="55"/>
      <c r="K121" s="58"/>
      <c r="M121" s="57"/>
      <c r="N121" s="57"/>
    </row>
    <row r="122" spans="2:14" s="3" customFormat="1" ht="18">
      <c r="B122" s="52"/>
      <c r="E122" s="53"/>
      <c r="H122" s="54"/>
      <c r="I122" s="55"/>
      <c r="J122" s="55"/>
      <c r="K122" s="58"/>
      <c r="M122" s="57"/>
      <c r="N122" s="57"/>
    </row>
    <row r="123" spans="2:14" s="3" customFormat="1" ht="18">
      <c r="B123" s="52"/>
      <c r="E123" s="53"/>
      <c r="H123" s="54"/>
      <c r="I123" s="55"/>
      <c r="J123" s="55"/>
      <c r="K123" s="58"/>
      <c r="M123" s="57"/>
      <c r="N123" s="57"/>
    </row>
    <row r="124" spans="2:14" s="3" customFormat="1" ht="18">
      <c r="B124" s="52"/>
      <c r="E124" s="53"/>
      <c r="H124" s="54"/>
      <c r="I124" s="55"/>
      <c r="J124" s="55"/>
      <c r="K124" s="58"/>
      <c r="M124" s="57"/>
      <c r="N124" s="57"/>
    </row>
    <row r="125" spans="2:14" s="3" customFormat="1" ht="18">
      <c r="B125" s="52"/>
      <c r="E125" s="53"/>
      <c r="H125" s="54"/>
      <c r="I125" s="55"/>
      <c r="J125" s="55"/>
      <c r="K125" s="58"/>
      <c r="M125" s="57"/>
      <c r="N125" s="57"/>
    </row>
    <row r="126" spans="2:14" s="3" customFormat="1" ht="18">
      <c r="B126" s="52"/>
      <c r="E126" s="53"/>
      <c r="H126" s="54"/>
      <c r="I126" s="55"/>
      <c r="J126" s="55"/>
      <c r="K126" s="58"/>
      <c r="M126" s="57"/>
      <c r="N126" s="57"/>
    </row>
    <row r="127" spans="2:14" s="3" customFormat="1" ht="18">
      <c r="B127" s="52"/>
      <c r="E127" s="53"/>
      <c r="H127" s="54"/>
      <c r="I127" s="55"/>
      <c r="J127" s="55"/>
      <c r="K127" s="58"/>
      <c r="M127" s="57"/>
      <c r="N127" s="57"/>
    </row>
    <row r="128" spans="2:14" s="3" customFormat="1" ht="18">
      <c r="B128" s="52"/>
      <c r="E128" s="53"/>
      <c r="H128" s="54"/>
      <c r="I128" s="55"/>
      <c r="J128" s="55"/>
      <c r="K128" s="58"/>
      <c r="M128" s="57"/>
      <c r="N128" s="57"/>
    </row>
    <row r="129" spans="2:14" s="3" customFormat="1" ht="18">
      <c r="B129" s="52"/>
      <c r="E129" s="53"/>
      <c r="H129" s="54"/>
      <c r="I129" s="55"/>
      <c r="J129" s="55"/>
      <c r="K129" s="58"/>
      <c r="M129" s="57"/>
      <c r="N129" s="57"/>
    </row>
    <row r="130" spans="2:14" s="3" customFormat="1" ht="18">
      <c r="B130" s="52"/>
      <c r="E130" s="53"/>
      <c r="H130" s="54"/>
      <c r="I130" s="55"/>
      <c r="J130" s="55"/>
      <c r="K130" s="58"/>
      <c r="M130" s="57"/>
      <c r="N130" s="57"/>
    </row>
    <row r="131" spans="2:14" s="3" customFormat="1" ht="18">
      <c r="B131" s="52"/>
      <c r="E131" s="53"/>
      <c r="H131" s="54"/>
      <c r="I131" s="55"/>
      <c r="J131" s="55"/>
      <c r="K131" s="58"/>
      <c r="M131" s="57"/>
      <c r="N131" s="57"/>
    </row>
    <row r="132" spans="2:14" s="3" customFormat="1" ht="18">
      <c r="B132" s="52"/>
      <c r="E132" s="53"/>
      <c r="H132" s="54"/>
      <c r="I132" s="55"/>
      <c r="J132" s="55"/>
      <c r="K132" s="58"/>
      <c r="M132" s="57"/>
      <c r="N132" s="57"/>
    </row>
    <row r="133" spans="2:14" s="3" customFormat="1" ht="18">
      <c r="B133" s="52"/>
      <c r="E133" s="53"/>
      <c r="H133" s="54"/>
      <c r="I133" s="55"/>
      <c r="J133" s="55"/>
      <c r="K133" s="58"/>
      <c r="M133" s="57"/>
      <c r="N133" s="57"/>
    </row>
    <row r="134" spans="2:14" s="3" customFormat="1" ht="18">
      <c r="B134" s="52"/>
      <c r="E134" s="53"/>
      <c r="H134" s="54"/>
      <c r="I134" s="55"/>
      <c r="J134" s="55"/>
      <c r="K134" s="58"/>
      <c r="M134" s="57"/>
      <c r="N134" s="57"/>
    </row>
    <row r="135" spans="2:14" s="3" customFormat="1" ht="18">
      <c r="B135" s="52"/>
      <c r="E135" s="53"/>
      <c r="H135" s="54"/>
      <c r="I135" s="55"/>
      <c r="J135" s="55"/>
      <c r="K135" s="58"/>
      <c r="M135" s="57"/>
      <c r="N135" s="57"/>
    </row>
    <row r="136" spans="2:14" s="3" customFormat="1" ht="18">
      <c r="B136" s="52"/>
      <c r="E136" s="53"/>
      <c r="H136" s="54"/>
      <c r="I136" s="55"/>
      <c r="J136" s="55"/>
      <c r="K136" s="58"/>
      <c r="M136" s="57"/>
      <c r="N136" s="57"/>
    </row>
    <row r="137" spans="2:14" s="3" customFormat="1" ht="18">
      <c r="B137" s="52"/>
      <c r="E137" s="53"/>
      <c r="H137" s="54"/>
      <c r="I137" s="55"/>
      <c r="J137" s="55"/>
      <c r="K137" s="58"/>
      <c r="M137" s="57"/>
      <c r="N137" s="57"/>
    </row>
    <row r="138" spans="2:14" s="3" customFormat="1" ht="18">
      <c r="B138" s="52"/>
      <c r="E138" s="53"/>
      <c r="H138" s="54"/>
      <c r="I138" s="55"/>
      <c r="J138" s="55"/>
      <c r="K138" s="58"/>
      <c r="M138" s="57"/>
      <c r="N138" s="57"/>
    </row>
    <row r="139" spans="2:14" s="3" customFormat="1" ht="18">
      <c r="B139" s="52"/>
      <c r="E139" s="53"/>
      <c r="H139" s="54"/>
      <c r="I139" s="55"/>
      <c r="J139" s="55"/>
      <c r="K139" s="58"/>
      <c r="M139" s="57"/>
      <c r="N139" s="57"/>
    </row>
    <row r="140" spans="2:14" s="3" customFormat="1" ht="18">
      <c r="B140" s="52"/>
      <c r="E140" s="53"/>
      <c r="H140" s="54"/>
      <c r="I140" s="55"/>
      <c r="J140" s="55"/>
      <c r="K140" s="58"/>
      <c r="M140" s="57"/>
      <c r="N140" s="57"/>
    </row>
    <row r="141" spans="2:14" s="3" customFormat="1" ht="18">
      <c r="B141" s="52"/>
      <c r="E141" s="53"/>
      <c r="H141" s="54"/>
      <c r="I141" s="55"/>
      <c r="J141" s="55"/>
      <c r="K141" s="58"/>
      <c r="M141" s="57"/>
      <c r="N141" s="57"/>
    </row>
    <row r="142" spans="2:14" s="3" customFormat="1" ht="18">
      <c r="B142" s="52"/>
      <c r="E142" s="53"/>
      <c r="H142" s="54"/>
      <c r="I142" s="55"/>
      <c r="J142" s="55"/>
      <c r="K142" s="58"/>
      <c r="M142" s="57"/>
      <c r="N142" s="57"/>
    </row>
    <row r="143" spans="2:14" s="3" customFormat="1" ht="18">
      <c r="B143" s="52"/>
      <c r="E143" s="53"/>
      <c r="H143" s="54"/>
      <c r="I143" s="55"/>
      <c r="J143" s="55"/>
      <c r="K143" s="58"/>
      <c r="M143" s="57"/>
      <c r="N143" s="57"/>
    </row>
    <row r="144" spans="2:14" s="3" customFormat="1" ht="18">
      <c r="B144" s="52"/>
      <c r="E144" s="53"/>
      <c r="H144" s="54"/>
      <c r="I144" s="55"/>
      <c r="J144" s="55"/>
      <c r="K144" s="58"/>
      <c r="M144" s="57"/>
      <c r="N144" s="57"/>
    </row>
    <row r="145" spans="2:14" s="3" customFormat="1" ht="18">
      <c r="B145" s="52"/>
      <c r="E145" s="53"/>
      <c r="H145" s="54"/>
      <c r="I145" s="55"/>
      <c r="J145" s="55"/>
      <c r="K145" s="58"/>
      <c r="M145" s="57"/>
      <c r="N145" s="57"/>
    </row>
    <row r="146" spans="2:14" s="3" customFormat="1" ht="18">
      <c r="B146" s="52"/>
      <c r="E146" s="53"/>
      <c r="H146" s="54"/>
      <c r="I146" s="55"/>
      <c r="J146" s="55"/>
      <c r="K146" s="58"/>
      <c r="M146" s="57"/>
      <c r="N146" s="57"/>
    </row>
    <row r="147" spans="2:14" s="3" customFormat="1" ht="18">
      <c r="B147" s="52"/>
      <c r="E147" s="53"/>
      <c r="H147" s="54"/>
      <c r="I147" s="55"/>
      <c r="J147" s="55"/>
      <c r="K147" s="58"/>
      <c r="M147" s="57"/>
      <c r="N147" s="57"/>
    </row>
    <row r="148" spans="2:14" s="3" customFormat="1" ht="18">
      <c r="B148" s="52"/>
      <c r="E148" s="53"/>
      <c r="H148" s="54"/>
      <c r="I148" s="55"/>
      <c r="J148" s="55"/>
      <c r="K148" s="58"/>
      <c r="M148" s="57"/>
      <c r="N148" s="57"/>
    </row>
    <row r="149" spans="2:14" s="3" customFormat="1" ht="18">
      <c r="B149" s="52"/>
      <c r="E149" s="53"/>
      <c r="H149" s="54"/>
      <c r="I149" s="55"/>
      <c r="J149" s="55"/>
      <c r="K149" s="58"/>
      <c r="M149" s="57"/>
      <c r="N149" s="57"/>
    </row>
    <row r="150" spans="2:14" s="3" customFormat="1" ht="18">
      <c r="B150" s="52"/>
      <c r="E150" s="53"/>
      <c r="H150" s="54"/>
      <c r="I150" s="55"/>
      <c r="J150" s="55"/>
      <c r="K150" s="58"/>
      <c r="M150" s="57"/>
      <c r="N150" s="57"/>
    </row>
    <row r="151" spans="2:14" s="3" customFormat="1" ht="18">
      <c r="B151" s="52"/>
      <c r="E151" s="53"/>
      <c r="H151" s="54"/>
      <c r="I151" s="55"/>
      <c r="J151" s="55"/>
      <c r="K151" s="58"/>
      <c r="M151" s="57"/>
      <c r="N151" s="57"/>
    </row>
    <row r="152" spans="2:14" s="3" customFormat="1" ht="18">
      <c r="B152" s="52"/>
      <c r="E152" s="53"/>
      <c r="H152" s="54"/>
      <c r="I152" s="55"/>
      <c r="J152" s="55"/>
      <c r="K152" s="58"/>
      <c r="M152" s="57"/>
      <c r="N152" s="57"/>
    </row>
    <row r="153" spans="2:14" s="3" customFormat="1" ht="18">
      <c r="B153" s="52"/>
      <c r="E153" s="53"/>
      <c r="H153" s="54"/>
      <c r="I153" s="55"/>
      <c r="J153" s="55"/>
      <c r="K153" s="58"/>
      <c r="M153" s="57"/>
      <c r="N153" s="57"/>
    </row>
    <row r="154" spans="2:14" s="3" customFormat="1" ht="18">
      <c r="B154" s="52"/>
      <c r="E154" s="53"/>
      <c r="H154" s="54"/>
      <c r="I154" s="55"/>
      <c r="J154" s="55"/>
      <c r="K154" s="58"/>
      <c r="M154" s="57"/>
      <c r="N154" s="57"/>
    </row>
    <row r="155" spans="2:14" s="3" customFormat="1" ht="18">
      <c r="B155" s="52"/>
      <c r="E155" s="53"/>
      <c r="H155" s="54"/>
      <c r="I155" s="55"/>
      <c r="J155" s="55"/>
      <c r="K155" s="58"/>
      <c r="M155" s="57"/>
      <c r="N155" s="57"/>
    </row>
    <row r="156" spans="2:14" s="3" customFormat="1" ht="18">
      <c r="B156" s="52"/>
      <c r="E156" s="53"/>
      <c r="H156" s="54"/>
      <c r="I156" s="55"/>
      <c r="J156" s="55"/>
      <c r="K156" s="58"/>
      <c r="M156" s="57"/>
      <c r="N156" s="57"/>
    </row>
    <row r="157" spans="2:14" s="3" customFormat="1" ht="18">
      <c r="B157" s="52"/>
      <c r="E157" s="53"/>
      <c r="H157" s="54"/>
      <c r="I157" s="55"/>
      <c r="J157" s="55"/>
      <c r="K157" s="58"/>
      <c r="M157" s="57"/>
      <c r="N157" s="57"/>
    </row>
    <row r="158" spans="2:14" s="3" customFormat="1" ht="18">
      <c r="B158" s="52"/>
      <c r="E158" s="53"/>
      <c r="H158" s="54"/>
      <c r="I158" s="55"/>
      <c r="J158" s="55"/>
      <c r="K158" s="58"/>
      <c r="M158" s="57"/>
      <c r="N158" s="57"/>
    </row>
    <row r="159" spans="2:14" s="3" customFormat="1" ht="18">
      <c r="B159" s="52"/>
      <c r="E159" s="53"/>
      <c r="H159" s="54"/>
      <c r="I159" s="55"/>
      <c r="J159" s="55"/>
      <c r="K159" s="58"/>
      <c r="M159" s="57"/>
      <c r="N159" s="57"/>
    </row>
    <row r="160" spans="2:14" s="3" customFormat="1" ht="18">
      <c r="B160" s="52"/>
      <c r="E160" s="53"/>
      <c r="H160" s="54"/>
      <c r="I160" s="55"/>
      <c r="J160" s="55"/>
      <c r="K160" s="58"/>
      <c r="M160" s="57"/>
      <c r="N160" s="57"/>
    </row>
    <row r="161" spans="2:14" s="3" customFormat="1" ht="18">
      <c r="B161" s="52"/>
      <c r="E161" s="53"/>
      <c r="H161" s="54"/>
      <c r="I161" s="55"/>
      <c r="J161" s="55"/>
      <c r="K161" s="58"/>
      <c r="M161" s="57"/>
      <c r="N161" s="57"/>
    </row>
    <row r="162" spans="2:14" s="3" customFormat="1" ht="18">
      <c r="B162" s="52"/>
      <c r="E162" s="53"/>
      <c r="H162" s="54"/>
      <c r="I162" s="55"/>
      <c r="J162" s="55"/>
      <c r="K162" s="58"/>
      <c r="M162" s="57"/>
      <c r="N162" s="57"/>
    </row>
    <row r="163" spans="2:14" s="3" customFormat="1" ht="18">
      <c r="B163" s="52"/>
      <c r="E163" s="53"/>
      <c r="H163" s="54"/>
      <c r="I163" s="55"/>
      <c r="J163" s="55"/>
      <c r="K163" s="58"/>
      <c r="M163" s="57"/>
      <c r="N163" s="57"/>
    </row>
    <row r="164" spans="2:14" s="3" customFormat="1" ht="18">
      <c r="B164" s="52"/>
      <c r="E164" s="53"/>
      <c r="H164" s="54"/>
      <c r="I164" s="55"/>
      <c r="J164" s="55"/>
      <c r="K164" s="58"/>
      <c r="M164" s="57"/>
      <c r="N164" s="57"/>
    </row>
    <row r="165" spans="2:14" s="3" customFormat="1" ht="18">
      <c r="B165" s="52"/>
      <c r="E165" s="53"/>
      <c r="H165" s="54"/>
      <c r="I165" s="55"/>
      <c r="J165" s="55"/>
      <c r="K165" s="58"/>
      <c r="M165" s="57"/>
      <c r="N165" s="57"/>
    </row>
    <row r="166" spans="2:14" s="3" customFormat="1" ht="18">
      <c r="B166" s="52"/>
      <c r="E166" s="53"/>
      <c r="H166" s="54"/>
      <c r="I166" s="55"/>
      <c r="J166" s="55"/>
      <c r="K166" s="58"/>
      <c r="M166" s="57"/>
      <c r="N166" s="57"/>
    </row>
    <row r="167" spans="2:14" s="3" customFormat="1" ht="18">
      <c r="B167" s="52"/>
      <c r="E167" s="53"/>
      <c r="H167" s="54"/>
      <c r="I167" s="55"/>
      <c r="J167" s="55"/>
      <c r="K167" s="58"/>
      <c r="M167" s="57"/>
      <c r="N167" s="57"/>
    </row>
    <row r="168" spans="2:14" s="3" customFormat="1" ht="18">
      <c r="B168" s="52"/>
      <c r="E168" s="53"/>
      <c r="H168" s="54"/>
      <c r="I168" s="55"/>
      <c r="J168" s="55"/>
      <c r="K168" s="58"/>
      <c r="M168" s="57"/>
      <c r="N168" s="57"/>
    </row>
    <row r="169" spans="2:14" s="3" customFormat="1" ht="18">
      <c r="B169" s="52"/>
      <c r="E169" s="53"/>
      <c r="H169" s="54"/>
      <c r="I169" s="55"/>
      <c r="J169" s="55"/>
      <c r="K169" s="58"/>
      <c r="M169" s="57"/>
      <c r="N169" s="57"/>
    </row>
    <row r="170" spans="2:14" s="3" customFormat="1" ht="18">
      <c r="B170" s="52"/>
      <c r="E170" s="53"/>
      <c r="H170" s="54"/>
      <c r="I170" s="55"/>
      <c r="J170" s="55"/>
      <c r="K170" s="58"/>
      <c r="M170" s="57"/>
      <c r="N170" s="57"/>
    </row>
    <row r="171" spans="2:14" s="3" customFormat="1" ht="18">
      <c r="B171" s="52"/>
      <c r="E171" s="53"/>
      <c r="H171" s="54"/>
      <c r="I171" s="55"/>
      <c r="J171" s="55"/>
      <c r="K171" s="58"/>
      <c r="M171" s="57"/>
      <c r="N171" s="57"/>
    </row>
    <row r="172" spans="2:14" s="3" customFormat="1" ht="18">
      <c r="B172" s="52"/>
      <c r="E172" s="53"/>
      <c r="H172" s="54"/>
      <c r="I172" s="55"/>
      <c r="J172" s="55"/>
      <c r="K172" s="58"/>
      <c r="M172" s="57"/>
      <c r="N172" s="57"/>
    </row>
    <row r="173" spans="2:14" s="3" customFormat="1" ht="18">
      <c r="B173" s="52"/>
      <c r="E173" s="53"/>
      <c r="H173" s="54"/>
      <c r="I173" s="55"/>
      <c r="J173" s="55"/>
      <c r="K173" s="58"/>
      <c r="M173" s="57"/>
      <c r="N173" s="57"/>
    </row>
    <row r="174" spans="2:14" s="3" customFormat="1" ht="18">
      <c r="B174" s="52"/>
      <c r="E174" s="53"/>
      <c r="H174" s="54"/>
      <c r="I174" s="55"/>
      <c r="J174" s="55"/>
      <c r="K174" s="58"/>
      <c r="M174" s="57"/>
      <c r="N174" s="57"/>
    </row>
    <row r="175" spans="2:14" s="3" customFormat="1" ht="18">
      <c r="B175" s="52"/>
      <c r="E175" s="53"/>
      <c r="H175" s="54"/>
      <c r="I175" s="55"/>
      <c r="J175" s="55"/>
      <c r="K175" s="58"/>
      <c r="M175" s="57"/>
      <c r="N175" s="57"/>
    </row>
    <row r="176" spans="2:14" s="3" customFormat="1" ht="18">
      <c r="B176" s="52"/>
      <c r="E176" s="53"/>
      <c r="H176" s="54"/>
      <c r="I176" s="55"/>
      <c r="J176" s="55"/>
      <c r="K176" s="58"/>
      <c r="M176" s="57"/>
      <c r="N176" s="57"/>
    </row>
    <row r="177" spans="2:14" s="3" customFormat="1" ht="18">
      <c r="B177" s="52"/>
      <c r="E177" s="53"/>
      <c r="H177" s="54"/>
      <c r="I177" s="55"/>
      <c r="J177" s="55"/>
      <c r="K177" s="58"/>
      <c r="M177" s="57"/>
      <c r="N177" s="57"/>
    </row>
    <row r="178" spans="2:14" s="3" customFormat="1" ht="18">
      <c r="B178" s="52"/>
      <c r="E178" s="53"/>
      <c r="H178" s="54"/>
      <c r="I178" s="55"/>
      <c r="J178" s="55"/>
      <c r="K178" s="58"/>
      <c r="M178" s="57"/>
      <c r="N178" s="57"/>
    </row>
    <row r="179" spans="2:14" s="3" customFormat="1" ht="18">
      <c r="B179" s="52"/>
      <c r="E179" s="53"/>
      <c r="H179" s="54"/>
      <c r="I179" s="55"/>
      <c r="J179" s="55"/>
      <c r="K179" s="58"/>
      <c r="M179" s="57"/>
      <c r="N179" s="57"/>
    </row>
    <row r="180" spans="2:14" s="3" customFormat="1" ht="18">
      <c r="B180" s="52"/>
      <c r="E180" s="53"/>
      <c r="H180" s="54"/>
      <c r="I180" s="55"/>
      <c r="J180" s="55"/>
      <c r="K180" s="58"/>
      <c r="M180" s="57"/>
      <c r="N180" s="57"/>
    </row>
    <row r="181" spans="2:14" s="3" customFormat="1" ht="18">
      <c r="B181" s="52"/>
      <c r="E181" s="53"/>
      <c r="H181" s="54"/>
      <c r="I181" s="55"/>
      <c r="J181" s="55"/>
      <c r="K181" s="58"/>
      <c r="M181" s="57"/>
      <c r="N181" s="57"/>
    </row>
    <row r="182" spans="2:14" s="3" customFormat="1" ht="18">
      <c r="B182" s="52"/>
      <c r="E182" s="53"/>
      <c r="H182" s="54"/>
      <c r="I182" s="55"/>
      <c r="J182" s="55"/>
      <c r="K182" s="58"/>
      <c r="M182" s="57"/>
      <c r="N182" s="57"/>
    </row>
    <row r="183" spans="2:14" s="3" customFormat="1" ht="18">
      <c r="B183" s="52"/>
      <c r="E183" s="53"/>
      <c r="H183" s="54"/>
      <c r="I183" s="55"/>
      <c r="J183" s="55"/>
      <c r="K183" s="58"/>
      <c r="M183" s="57"/>
      <c r="N183" s="57"/>
    </row>
    <row r="184" spans="2:14" s="3" customFormat="1" ht="18">
      <c r="B184" s="52"/>
      <c r="E184" s="53"/>
      <c r="H184" s="54"/>
      <c r="I184" s="55"/>
      <c r="J184" s="55"/>
      <c r="K184" s="58"/>
      <c r="M184" s="57"/>
      <c r="N184" s="57"/>
    </row>
    <row r="185" spans="2:14" s="3" customFormat="1" ht="18">
      <c r="B185" s="52"/>
      <c r="E185" s="53"/>
      <c r="H185" s="54"/>
      <c r="I185" s="55"/>
      <c r="J185" s="55"/>
      <c r="K185" s="58"/>
      <c r="M185" s="57"/>
      <c r="N185" s="57"/>
    </row>
    <row r="186" spans="2:14" s="3" customFormat="1" ht="18">
      <c r="B186" s="52"/>
      <c r="E186" s="53"/>
      <c r="H186" s="54"/>
      <c r="I186" s="55"/>
      <c r="J186" s="55"/>
      <c r="K186" s="58"/>
      <c r="M186" s="57"/>
      <c r="N186" s="57"/>
    </row>
    <row r="187" spans="2:14" s="3" customFormat="1" ht="18">
      <c r="B187" s="52"/>
      <c r="E187" s="53"/>
      <c r="H187" s="54"/>
      <c r="I187" s="55"/>
      <c r="J187" s="55"/>
      <c r="K187" s="58"/>
      <c r="M187" s="57"/>
      <c r="N187" s="57"/>
    </row>
    <row r="188" spans="2:14" s="3" customFormat="1" ht="18">
      <c r="B188" s="52"/>
      <c r="E188" s="53"/>
      <c r="H188" s="54"/>
      <c r="I188" s="55"/>
      <c r="J188" s="55"/>
      <c r="K188" s="58"/>
      <c r="M188" s="57"/>
      <c r="N188" s="57"/>
    </row>
    <row r="189" spans="2:14" s="3" customFormat="1" ht="18">
      <c r="B189" s="52"/>
      <c r="E189" s="53"/>
      <c r="H189" s="54"/>
      <c r="I189" s="55"/>
      <c r="J189" s="55"/>
      <c r="K189" s="58"/>
      <c r="M189" s="57"/>
      <c r="N189" s="57"/>
    </row>
    <row r="190" spans="2:14" s="3" customFormat="1" ht="18">
      <c r="B190" s="52"/>
      <c r="E190" s="53"/>
      <c r="H190" s="54"/>
      <c r="I190" s="55"/>
      <c r="J190" s="55"/>
      <c r="K190" s="58"/>
      <c r="M190" s="57"/>
      <c r="N190" s="57"/>
    </row>
    <row r="191" spans="2:14" s="3" customFormat="1" ht="18">
      <c r="B191" s="52"/>
      <c r="E191" s="53"/>
      <c r="H191" s="54"/>
      <c r="I191" s="55"/>
      <c r="J191" s="55"/>
      <c r="K191" s="58"/>
      <c r="M191" s="57"/>
      <c r="N191" s="57"/>
    </row>
    <row r="192" spans="2:14" s="3" customFormat="1" ht="18">
      <c r="B192" s="52"/>
      <c r="E192" s="53"/>
      <c r="H192" s="54"/>
      <c r="I192" s="55"/>
      <c r="J192" s="55"/>
      <c r="K192" s="58"/>
      <c r="M192" s="57"/>
      <c r="N192" s="57"/>
    </row>
    <row r="193" spans="2:14" s="3" customFormat="1" ht="18">
      <c r="B193" s="52"/>
      <c r="E193" s="53"/>
      <c r="H193" s="54"/>
      <c r="I193" s="55"/>
      <c r="J193" s="55"/>
      <c r="K193" s="58"/>
      <c r="M193" s="57"/>
      <c r="N193" s="57"/>
    </row>
    <row r="194" spans="2:14" s="3" customFormat="1" ht="18">
      <c r="B194" s="52"/>
      <c r="E194" s="53"/>
      <c r="H194" s="54"/>
      <c r="I194" s="55"/>
      <c r="J194" s="55"/>
      <c r="K194" s="58"/>
      <c r="M194" s="57"/>
      <c r="N194" s="57"/>
    </row>
    <row r="195" spans="2:14" s="3" customFormat="1" ht="18">
      <c r="B195" s="52"/>
      <c r="E195" s="53"/>
      <c r="H195" s="54"/>
      <c r="I195" s="55"/>
      <c r="J195" s="55"/>
      <c r="K195" s="58"/>
      <c r="M195" s="57"/>
      <c r="N195" s="57"/>
    </row>
    <row r="196" spans="2:14" s="3" customFormat="1" ht="18">
      <c r="B196" s="52"/>
      <c r="E196" s="53"/>
      <c r="H196" s="54"/>
      <c r="I196" s="55"/>
      <c r="J196" s="55"/>
      <c r="K196" s="58"/>
      <c r="M196" s="57"/>
      <c r="N196" s="57"/>
    </row>
    <row r="197" spans="2:14" s="3" customFormat="1" ht="18">
      <c r="B197" s="52"/>
      <c r="E197" s="53"/>
      <c r="H197" s="54"/>
      <c r="I197" s="55"/>
      <c r="J197" s="55"/>
      <c r="K197" s="58"/>
      <c r="M197" s="57"/>
      <c r="N197" s="57"/>
    </row>
    <row r="198" spans="2:14" s="3" customFormat="1" ht="18">
      <c r="B198" s="52"/>
      <c r="E198" s="53"/>
      <c r="H198" s="54"/>
      <c r="I198" s="55"/>
      <c r="J198" s="55"/>
      <c r="K198" s="58"/>
      <c r="M198" s="57"/>
      <c r="N198" s="57"/>
    </row>
    <row r="199" spans="2:14" s="3" customFormat="1" ht="18">
      <c r="B199" s="52"/>
      <c r="E199" s="53"/>
      <c r="H199" s="54"/>
      <c r="I199" s="55"/>
      <c r="J199" s="55"/>
      <c r="K199" s="58"/>
      <c r="M199" s="57"/>
      <c r="N199" s="57"/>
    </row>
    <row r="200" spans="2:14" s="3" customFormat="1" ht="18">
      <c r="B200" s="52"/>
      <c r="E200" s="53"/>
      <c r="H200" s="54"/>
      <c r="I200" s="55"/>
      <c r="J200" s="55"/>
      <c r="K200" s="58"/>
      <c r="M200" s="57"/>
      <c r="N200" s="57"/>
    </row>
    <row r="201" spans="2:14" s="3" customFormat="1" ht="18">
      <c r="B201" s="52"/>
      <c r="E201" s="53"/>
      <c r="H201" s="54"/>
      <c r="I201" s="55"/>
      <c r="J201" s="55"/>
      <c r="K201" s="58"/>
      <c r="M201" s="57"/>
      <c r="N201" s="57"/>
    </row>
    <row r="202" spans="2:14" s="3" customFormat="1" ht="18">
      <c r="B202" s="52"/>
      <c r="E202" s="53"/>
      <c r="H202" s="54"/>
      <c r="I202" s="55"/>
      <c r="J202" s="55"/>
      <c r="K202" s="58"/>
      <c r="M202" s="57"/>
      <c r="N202" s="57"/>
    </row>
    <row r="203" spans="2:14" s="3" customFormat="1" ht="18">
      <c r="B203" s="52"/>
      <c r="E203" s="53"/>
      <c r="H203" s="54"/>
      <c r="I203" s="55"/>
      <c r="J203" s="55"/>
      <c r="K203" s="58"/>
      <c r="M203" s="57"/>
      <c r="N203" s="57"/>
    </row>
    <row r="204" spans="2:14" s="3" customFormat="1" ht="18">
      <c r="B204" s="52"/>
      <c r="E204" s="53"/>
      <c r="H204" s="54"/>
      <c r="I204" s="55"/>
      <c r="J204" s="55"/>
      <c r="K204" s="58"/>
      <c r="M204" s="57"/>
      <c r="N204" s="57"/>
    </row>
    <row r="205" spans="2:14" s="3" customFormat="1" ht="18">
      <c r="B205" s="52"/>
      <c r="E205" s="53"/>
      <c r="H205" s="54"/>
      <c r="I205" s="55"/>
      <c r="J205" s="55"/>
      <c r="K205" s="58"/>
      <c r="M205" s="57"/>
      <c r="N205" s="57"/>
    </row>
    <row r="206" spans="2:14" s="3" customFormat="1" ht="18">
      <c r="B206" s="52"/>
      <c r="E206" s="53"/>
      <c r="H206" s="54"/>
      <c r="I206" s="55"/>
      <c r="J206" s="55"/>
      <c r="K206" s="58"/>
      <c r="M206" s="57"/>
      <c r="N206" s="57"/>
    </row>
    <row r="207" spans="2:14" s="3" customFormat="1" ht="18">
      <c r="B207" s="52"/>
      <c r="E207" s="53"/>
      <c r="H207" s="54"/>
      <c r="I207" s="55"/>
      <c r="J207" s="55"/>
      <c r="K207" s="58"/>
      <c r="M207" s="57"/>
      <c r="N207" s="57"/>
    </row>
    <row r="208" spans="2:14" s="3" customFormat="1" ht="18">
      <c r="B208" s="52"/>
      <c r="E208" s="53"/>
      <c r="H208" s="54"/>
      <c r="I208" s="55"/>
      <c r="J208" s="55"/>
      <c r="K208" s="58"/>
      <c r="M208" s="57"/>
      <c r="N208" s="57"/>
    </row>
    <row r="209" spans="2:14" s="3" customFormat="1" ht="18">
      <c r="B209" s="52"/>
      <c r="E209" s="53"/>
      <c r="H209" s="54"/>
      <c r="I209" s="55"/>
      <c r="J209" s="55"/>
      <c r="K209" s="58"/>
      <c r="M209" s="57"/>
      <c r="N209" s="57"/>
    </row>
    <row r="210" spans="2:14" s="3" customFormat="1" ht="18">
      <c r="B210" s="52"/>
      <c r="E210" s="53"/>
      <c r="H210" s="54"/>
      <c r="I210" s="55"/>
      <c r="J210" s="55"/>
      <c r="K210" s="58"/>
      <c r="M210" s="57"/>
      <c r="N210" s="57"/>
    </row>
    <row r="211" spans="2:14" s="3" customFormat="1" ht="18">
      <c r="B211" s="52"/>
      <c r="E211" s="53"/>
      <c r="H211" s="54"/>
      <c r="I211" s="55"/>
      <c r="J211" s="55"/>
      <c r="K211" s="58"/>
      <c r="M211" s="57"/>
      <c r="N211" s="57"/>
    </row>
    <row r="212" spans="2:14" s="3" customFormat="1" ht="18">
      <c r="B212" s="52"/>
      <c r="E212" s="53"/>
      <c r="H212" s="54"/>
      <c r="I212" s="55"/>
      <c r="J212" s="55"/>
      <c r="K212" s="58"/>
      <c r="M212" s="57"/>
      <c r="N212" s="57"/>
    </row>
    <row r="213" spans="2:14" s="3" customFormat="1" ht="18">
      <c r="B213" s="52"/>
      <c r="E213" s="53"/>
      <c r="H213" s="54"/>
      <c r="I213" s="55"/>
      <c r="J213" s="55"/>
      <c r="K213" s="58"/>
      <c r="M213" s="57"/>
      <c r="N213" s="57"/>
    </row>
    <row r="214" spans="2:14" s="3" customFormat="1" ht="18">
      <c r="B214" s="52"/>
      <c r="E214" s="53"/>
      <c r="H214" s="54"/>
      <c r="I214" s="55"/>
      <c r="J214" s="55"/>
      <c r="K214" s="58"/>
      <c r="M214" s="57"/>
      <c r="N214" s="57"/>
    </row>
    <row r="215" spans="2:14" s="3" customFormat="1" ht="18">
      <c r="B215" s="52"/>
      <c r="E215" s="53"/>
      <c r="H215" s="54"/>
      <c r="I215" s="55"/>
      <c r="J215" s="55"/>
      <c r="K215" s="58"/>
      <c r="M215" s="57"/>
      <c r="N215" s="57"/>
    </row>
    <row r="216" spans="2:14" s="3" customFormat="1" ht="18">
      <c r="B216" s="52"/>
      <c r="E216" s="53"/>
      <c r="H216" s="54"/>
      <c r="I216" s="55"/>
      <c r="J216" s="55"/>
      <c r="K216" s="58"/>
      <c r="M216" s="57"/>
      <c r="N216" s="57"/>
    </row>
    <row r="217" spans="2:14" s="3" customFormat="1" ht="18">
      <c r="B217" s="52"/>
      <c r="E217" s="53"/>
      <c r="H217" s="54"/>
      <c r="I217" s="55"/>
      <c r="J217" s="55"/>
      <c r="K217" s="58"/>
      <c r="M217" s="57"/>
      <c r="N217" s="57"/>
    </row>
    <row r="218" spans="2:14" s="3" customFormat="1" ht="18">
      <c r="B218" s="52"/>
      <c r="E218" s="53"/>
      <c r="H218" s="54"/>
      <c r="I218" s="55"/>
      <c r="J218" s="55"/>
      <c r="K218" s="58"/>
      <c r="M218" s="57"/>
      <c r="N218" s="57"/>
    </row>
    <row r="219" spans="2:14" s="3" customFormat="1" ht="18">
      <c r="B219" s="52"/>
      <c r="E219" s="53"/>
      <c r="H219" s="54"/>
      <c r="I219" s="55"/>
      <c r="J219" s="55"/>
      <c r="K219" s="58"/>
      <c r="M219" s="57"/>
      <c r="N219" s="57"/>
    </row>
    <row r="220" spans="2:14" s="3" customFormat="1" ht="18">
      <c r="B220" s="52"/>
      <c r="E220" s="53"/>
      <c r="H220" s="54"/>
      <c r="I220" s="55"/>
      <c r="J220" s="55"/>
      <c r="K220" s="58"/>
      <c r="M220" s="57"/>
      <c r="N220" s="57"/>
    </row>
    <row r="221" spans="2:14" s="3" customFormat="1" ht="18">
      <c r="B221" s="52"/>
      <c r="E221" s="53"/>
      <c r="H221" s="54"/>
      <c r="I221" s="55"/>
      <c r="J221" s="55"/>
      <c r="K221" s="58"/>
      <c r="M221" s="57"/>
      <c r="N221" s="57"/>
    </row>
    <row r="222" spans="2:14" s="3" customFormat="1" ht="18">
      <c r="B222" s="52"/>
      <c r="E222" s="53"/>
      <c r="H222" s="54"/>
      <c r="I222" s="55"/>
      <c r="J222" s="55"/>
      <c r="K222" s="58"/>
      <c r="M222" s="57"/>
      <c r="N222" s="57"/>
    </row>
    <row r="223" spans="2:14" s="3" customFormat="1" ht="18">
      <c r="B223" s="52"/>
      <c r="E223" s="53"/>
      <c r="H223" s="54"/>
      <c r="I223" s="55"/>
      <c r="J223" s="55"/>
      <c r="K223" s="58"/>
      <c r="M223" s="57"/>
      <c r="N223" s="57"/>
    </row>
    <row r="224" spans="2:14" s="3" customFormat="1" ht="18">
      <c r="B224" s="52"/>
      <c r="E224" s="53"/>
      <c r="H224" s="54"/>
      <c r="I224" s="55"/>
      <c r="J224" s="55"/>
      <c r="K224" s="58"/>
      <c r="M224" s="57"/>
      <c r="N224" s="57"/>
    </row>
    <row r="225" spans="2:14" s="3" customFormat="1" ht="18">
      <c r="B225" s="52"/>
      <c r="E225" s="53"/>
      <c r="H225" s="54"/>
      <c r="I225" s="55"/>
      <c r="J225" s="55"/>
      <c r="K225" s="58"/>
      <c r="M225" s="57"/>
      <c r="N225" s="57"/>
    </row>
    <row r="226" spans="2:14" s="3" customFormat="1" ht="18">
      <c r="B226" s="52"/>
      <c r="E226" s="53"/>
      <c r="H226" s="54"/>
      <c r="I226" s="55"/>
      <c r="J226" s="55"/>
      <c r="K226" s="58"/>
      <c r="M226" s="57"/>
      <c r="N226" s="57"/>
    </row>
    <row r="227" spans="2:14" s="3" customFormat="1" ht="18">
      <c r="B227" s="52"/>
      <c r="E227" s="53"/>
      <c r="H227" s="54"/>
      <c r="I227" s="55"/>
      <c r="J227" s="55"/>
      <c r="K227" s="58"/>
      <c r="M227" s="57"/>
      <c r="N227" s="57"/>
    </row>
    <row r="228" spans="2:14" s="3" customFormat="1" ht="18">
      <c r="B228" s="52"/>
      <c r="E228" s="53"/>
      <c r="H228" s="54"/>
      <c r="I228" s="55"/>
      <c r="J228" s="55"/>
      <c r="K228" s="58"/>
      <c r="M228" s="57"/>
      <c r="N228" s="57"/>
    </row>
    <row r="229" spans="2:14" s="3" customFormat="1" ht="18">
      <c r="B229" s="52"/>
      <c r="E229" s="53"/>
      <c r="H229" s="54"/>
      <c r="I229" s="55"/>
      <c r="J229" s="55"/>
      <c r="K229" s="58"/>
      <c r="M229" s="57"/>
      <c r="N229" s="57"/>
    </row>
    <row r="230" spans="2:14" s="3" customFormat="1" ht="18">
      <c r="B230" s="52"/>
      <c r="E230" s="53"/>
      <c r="H230" s="54"/>
      <c r="I230" s="55"/>
      <c r="J230" s="55"/>
      <c r="K230" s="58"/>
      <c r="M230" s="57"/>
      <c r="N230" s="57"/>
    </row>
    <row r="231" spans="2:14" s="3" customFormat="1" ht="18">
      <c r="B231" s="52"/>
      <c r="E231" s="53"/>
      <c r="H231" s="54"/>
      <c r="I231" s="55"/>
      <c r="J231" s="55"/>
      <c r="K231" s="58"/>
      <c r="M231" s="57"/>
      <c r="N231" s="57"/>
    </row>
    <row r="232" spans="2:14" s="3" customFormat="1" ht="18">
      <c r="B232" s="52"/>
      <c r="E232" s="53"/>
      <c r="H232" s="54"/>
      <c r="I232" s="55"/>
      <c r="J232" s="55"/>
      <c r="K232" s="58"/>
      <c r="M232" s="57"/>
      <c r="N232" s="57"/>
    </row>
    <row r="233" spans="2:14" s="3" customFormat="1" ht="18">
      <c r="B233" s="52"/>
      <c r="E233" s="53"/>
      <c r="H233" s="54"/>
      <c r="I233" s="55"/>
      <c r="J233" s="55"/>
      <c r="K233" s="58"/>
      <c r="M233" s="57"/>
      <c r="N233" s="57"/>
    </row>
    <row r="234" spans="2:14" s="3" customFormat="1" ht="18">
      <c r="B234" s="52"/>
      <c r="E234" s="53"/>
      <c r="H234" s="54"/>
      <c r="I234" s="55"/>
      <c r="J234" s="55"/>
      <c r="K234" s="58"/>
      <c r="M234" s="57"/>
      <c r="N234" s="57"/>
    </row>
    <row r="235" spans="2:14" s="3" customFormat="1" ht="18">
      <c r="B235" s="52"/>
      <c r="E235" s="53"/>
      <c r="H235" s="54"/>
      <c r="I235" s="55"/>
      <c r="J235" s="55"/>
      <c r="K235" s="58"/>
      <c r="M235" s="57"/>
      <c r="N235" s="57"/>
    </row>
    <row r="236" spans="2:14" s="3" customFormat="1" ht="18">
      <c r="B236" s="52"/>
      <c r="E236" s="53"/>
      <c r="H236" s="54"/>
      <c r="I236" s="55"/>
      <c r="J236" s="55"/>
      <c r="K236" s="58"/>
      <c r="M236" s="57"/>
      <c r="N236" s="57"/>
    </row>
    <row r="237" spans="2:14" s="3" customFormat="1" ht="18">
      <c r="B237" s="52"/>
      <c r="E237" s="53"/>
      <c r="H237" s="54"/>
      <c r="I237" s="55"/>
      <c r="J237" s="55"/>
      <c r="K237" s="58"/>
      <c r="M237" s="57"/>
      <c r="N237" s="57"/>
    </row>
    <row r="238" spans="2:14" s="3" customFormat="1" ht="18">
      <c r="B238" s="52"/>
      <c r="E238" s="53"/>
      <c r="H238" s="54"/>
      <c r="I238" s="55"/>
      <c r="J238" s="55"/>
      <c r="K238" s="58"/>
      <c r="M238" s="57"/>
      <c r="N238" s="57"/>
    </row>
    <row r="239" spans="2:14" s="3" customFormat="1" ht="18">
      <c r="B239" s="52"/>
      <c r="E239" s="53"/>
      <c r="H239" s="54"/>
      <c r="I239" s="55"/>
      <c r="J239" s="55"/>
      <c r="K239" s="58"/>
      <c r="M239" s="57"/>
      <c r="N239" s="57"/>
    </row>
    <row r="240" spans="2:14" s="3" customFormat="1" ht="18">
      <c r="B240" s="52"/>
      <c r="E240" s="53"/>
      <c r="H240" s="54"/>
      <c r="I240" s="55"/>
      <c r="J240" s="55"/>
      <c r="K240" s="58"/>
      <c r="M240" s="57"/>
      <c r="N240" s="57"/>
    </row>
    <row r="241" spans="2:14" s="3" customFormat="1" ht="18">
      <c r="B241" s="52"/>
      <c r="E241" s="53"/>
      <c r="H241" s="54"/>
      <c r="I241" s="55"/>
      <c r="J241" s="55"/>
      <c r="K241" s="58"/>
      <c r="M241" s="57"/>
      <c r="N241" s="57"/>
    </row>
    <row r="242" spans="2:14" s="3" customFormat="1" ht="18">
      <c r="B242" s="52"/>
      <c r="E242" s="53"/>
      <c r="H242" s="54"/>
      <c r="I242" s="55"/>
      <c r="J242" s="55"/>
      <c r="K242" s="58"/>
      <c r="M242" s="57"/>
      <c r="N242" s="57"/>
    </row>
    <row r="243" spans="2:14" s="3" customFormat="1" ht="18">
      <c r="B243" s="52"/>
      <c r="E243" s="53"/>
      <c r="H243" s="54"/>
      <c r="I243" s="55"/>
      <c r="J243" s="55"/>
      <c r="K243" s="58"/>
      <c r="M243" s="57"/>
      <c r="N243" s="57"/>
    </row>
    <row r="244" spans="2:14" s="3" customFormat="1" ht="18">
      <c r="B244" s="52"/>
      <c r="E244" s="53"/>
      <c r="H244" s="54"/>
      <c r="I244" s="55"/>
      <c r="J244" s="55"/>
      <c r="K244" s="58"/>
      <c r="M244" s="57"/>
      <c r="N244" s="57"/>
    </row>
    <row r="245" spans="2:14" s="3" customFormat="1" ht="18">
      <c r="B245" s="52"/>
      <c r="E245" s="53"/>
      <c r="H245" s="54"/>
      <c r="I245" s="55"/>
      <c r="J245" s="55"/>
      <c r="K245" s="58"/>
      <c r="M245" s="57"/>
      <c r="N245" s="57"/>
    </row>
    <row r="246" spans="2:14" s="3" customFormat="1" ht="18">
      <c r="B246" s="52"/>
      <c r="E246" s="53"/>
      <c r="H246" s="54"/>
      <c r="I246" s="55"/>
      <c r="J246" s="55"/>
      <c r="K246" s="58"/>
      <c r="M246" s="57"/>
      <c r="N246" s="57"/>
    </row>
    <row r="247" spans="2:14" s="3" customFormat="1" ht="18">
      <c r="B247" s="52"/>
      <c r="E247" s="53"/>
      <c r="H247" s="54"/>
      <c r="I247" s="55"/>
      <c r="J247" s="55"/>
      <c r="K247" s="58"/>
      <c r="M247" s="57"/>
      <c r="N247" s="57"/>
    </row>
    <row r="248" spans="2:14" s="3" customFormat="1" ht="18">
      <c r="B248" s="52"/>
      <c r="E248" s="53"/>
      <c r="H248" s="54"/>
      <c r="I248" s="55"/>
      <c r="J248" s="55"/>
      <c r="K248" s="58"/>
      <c r="M248" s="57"/>
      <c r="N248" s="57"/>
    </row>
    <row r="249" spans="2:14" s="3" customFormat="1" ht="18">
      <c r="B249" s="52"/>
      <c r="E249" s="53"/>
      <c r="H249" s="54"/>
      <c r="I249" s="55"/>
      <c r="J249" s="55"/>
      <c r="K249" s="58"/>
      <c r="M249" s="57"/>
      <c r="N249" s="57"/>
    </row>
    <row r="250" spans="2:14" s="3" customFormat="1" ht="18">
      <c r="B250" s="52"/>
      <c r="E250" s="53"/>
      <c r="H250" s="54"/>
      <c r="I250" s="55"/>
      <c r="J250" s="55"/>
      <c r="K250" s="58"/>
      <c r="M250" s="57"/>
      <c r="N250" s="57"/>
    </row>
    <row r="251" spans="2:14" s="3" customFormat="1" ht="18">
      <c r="B251" s="52"/>
      <c r="E251" s="53"/>
      <c r="H251" s="54"/>
      <c r="I251" s="55"/>
      <c r="J251" s="55"/>
      <c r="K251" s="58"/>
      <c r="M251" s="57"/>
      <c r="N251" s="57"/>
    </row>
    <row r="252" spans="2:14" s="3" customFormat="1" ht="18">
      <c r="B252" s="52"/>
      <c r="E252" s="53"/>
      <c r="H252" s="54"/>
      <c r="I252" s="55"/>
      <c r="J252" s="55"/>
      <c r="K252" s="58"/>
      <c r="M252" s="57"/>
      <c r="N252" s="57"/>
    </row>
    <row r="253" spans="2:14" s="3" customFormat="1" ht="18">
      <c r="B253" s="52"/>
      <c r="E253" s="53"/>
      <c r="H253" s="54"/>
      <c r="I253" s="55"/>
      <c r="J253" s="55"/>
      <c r="K253" s="58"/>
      <c r="M253" s="57"/>
      <c r="N253" s="57"/>
    </row>
    <row r="254" spans="2:14" s="3" customFormat="1" ht="18">
      <c r="B254" s="52"/>
      <c r="E254" s="53"/>
      <c r="H254" s="54"/>
      <c r="I254" s="55"/>
      <c r="J254" s="55"/>
      <c r="K254" s="58"/>
      <c r="M254" s="57"/>
      <c r="N254" s="57"/>
    </row>
    <row r="255" spans="2:14" s="3" customFormat="1" ht="18">
      <c r="B255" s="52"/>
      <c r="E255" s="53"/>
      <c r="H255" s="54"/>
      <c r="I255" s="55"/>
      <c r="J255" s="55"/>
      <c r="K255" s="58"/>
      <c r="M255" s="57"/>
      <c r="N255" s="57"/>
    </row>
    <row r="256" spans="2:14" s="3" customFormat="1" ht="18">
      <c r="B256" s="52"/>
      <c r="E256" s="53"/>
      <c r="H256" s="54"/>
      <c r="I256" s="55"/>
      <c r="J256" s="55"/>
      <c r="K256" s="58"/>
      <c r="M256" s="57"/>
      <c r="N256" s="57"/>
    </row>
    <row r="257" spans="2:14" s="3" customFormat="1" ht="18">
      <c r="B257" s="52"/>
      <c r="E257" s="53"/>
      <c r="H257" s="54"/>
      <c r="I257" s="55"/>
      <c r="J257" s="55"/>
      <c r="K257" s="58"/>
      <c r="M257" s="57"/>
      <c r="N257" s="57"/>
    </row>
    <row r="258" spans="2:14" s="3" customFormat="1" ht="18">
      <c r="B258" s="52"/>
      <c r="E258" s="53"/>
      <c r="H258" s="54"/>
      <c r="I258" s="55"/>
      <c r="J258" s="55"/>
      <c r="K258" s="58"/>
      <c r="M258" s="57"/>
      <c r="N258" s="57"/>
    </row>
    <row r="259" spans="2:14" s="3" customFormat="1" ht="18">
      <c r="B259" s="52"/>
      <c r="E259" s="53"/>
      <c r="H259" s="54"/>
      <c r="I259" s="55"/>
      <c r="J259" s="55"/>
      <c r="K259" s="58"/>
      <c r="M259" s="57"/>
      <c r="N259" s="57"/>
    </row>
    <row r="260" spans="2:14" s="3" customFormat="1" ht="18">
      <c r="B260" s="52"/>
      <c r="E260" s="53"/>
      <c r="H260" s="54"/>
      <c r="I260" s="55"/>
      <c r="J260" s="55"/>
      <c r="K260" s="58"/>
      <c r="M260" s="57"/>
      <c r="N260" s="57"/>
    </row>
    <row r="261" spans="2:14" s="3" customFormat="1" ht="18">
      <c r="B261" s="52"/>
      <c r="E261" s="53"/>
      <c r="H261" s="54"/>
      <c r="I261" s="55"/>
      <c r="J261" s="55"/>
      <c r="K261" s="58"/>
      <c r="M261" s="57"/>
      <c r="N261" s="57"/>
    </row>
    <row r="262" spans="2:14" s="3" customFormat="1" ht="18">
      <c r="B262" s="52"/>
      <c r="E262" s="53"/>
      <c r="H262" s="54"/>
      <c r="I262" s="55"/>
      <c r="J262" s="55"/>
      <c r="K262" s="58"/>
      <c r="M262" s="57"/>
      <c r="N262" s="57"/>
    </row>
    <row r="263" spans="2:14" s="3" customFormat="1" ht="18">
      <c r="B263" s="52"/>
      <c r="E263" s="53"/>
      <c r="H263" s="54"/>
      <c r="I263" s="55"/>
      <c r="J263" s="55"/>
      <c r="K263" s="58"/>
      <c r="M263" s="57"/>
      <c r="N263" s="57"/>
    </row>
    <row r="264" spans="2:14" s="3" customFormat="1" ht="18">
      <c r="B264" s="52"/>
      <c r="E264" s="53"/>
      <c r="H264" s="54"/>
      <c r="I264" s="55"/>
      <c r="J264" s="55"/>
      <c r="K264" s="58"/>
      <c r="M264" s="57"/>
      <c r="N264" s="57"/>
    </row>
    <row r="265" spans="2:14" s="3" customFormat="1" ht="18">
      <c r="B265" s="52"/>
      <c r="E265" s="53"/>
      <c r="H265" s="54"/>
      <c r="I265" s="55"/>
      <c r="J265" s="55"/>
      <c r="K265" s="58"/>
      <c r="M265" s="57"/>
      <c r="N265" s="57"/>
    </row>
    <row r="266" spans="2:14" s="3" customFormat="1" ht="18">
      <c r="B266" s="52"/>
      <c r="E266" s="53"/>
      <c r="H266" s="54"/>
      <c r="I266" s="55"/>
      <c r="J266" s="55"/>
      <c r="K266" s="58"/>
      <c r="M266" s="57"/>
      <c r="N266" s="57"/>
    </row>
  </sheetData>
  <mergeCells count="2">
    <mergeCell ref="A2:I2"/>
    <mergeCell ref="A3:I3"/>
  </mergeCells>
  <conditionalFormatting sqref="G21">
    <cfRule type="cellIs" priority="1" dxfId="0" operator="equal" stopIfTrue="1">
      <formula>"õige"</formula>
    </cfRule>
  </conditionalFormatting>
  <conditionalFormatting sqref="F36 D36">
    <cfRule type="cellIs" priority="2" dxfId="0" operator="equal" stopIfTrue="1">
      <formula>"õige"</formula>
    </cfRule>
    <cfRule type="cellIs" priority="3" dxfId="0" operator="equal" stopIfTrue="1">
      <formula>"vale"</formula>
    </cfRule>
  </conditionalFormatting>
  <conditionalFormatting sqref="F31:F33 D31:D33">
    <cfRule type="cellIs" priority="4" dxfId="1" operator="equal" stopIfTrue="1">
      <formula>"õige"</formula>
    </cfRule>
    <cfRule type="cellIs" priority="5" dxfId="0" operator="equal" stopIfTrue="1">
      <formula>"vale"</formula>
    </cfRule>
  </conditionalFormatting>
  <conditionalFormatting sqref="G30:G65">
    <cfRule type="cellIs" priority="6" dxfId="2" operator="equal" stopIfTrue="1">
      <formula>"vale"</formula>
    </cfRule>
  </conditionalFormatting>
  <printOptions heading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0"/>
  <headerFooter alignWithMargins="0">
    <oddFooter>&amp;L&amp;D&amp;P&amp;C&amp;N</oddFooter>
  </headerFooter>
  <legacyDrawing r:id="rId9"/>
  <oleObjects>
    <oleObject progId="Equation.3" shapeId="232493" r:id="rId1"/>
    <oleObject progId="Equation.3" shapeId="232496" r:id="rId2"/>
    <oleObject progId="Equation.3" shapeId="232497" r:id="rId3"/>
    <oleObject progId="Equation.3" shapeId="232498" r:id="rId4"/>
    <oleObject progId="Equation.3" shapeId="232499" r:id="rId5"/>
    <oleObject progId="Equation.3" shapeId="232500" r:id="rId6"/>
    <oleObject progId="Equation.3" shapeId="232501" r:id="rId7"/>
    <oleObject progId="Equation.3" shapeId="232502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25">
      <selection activeCell="H24" sqref="H24"/>
    </sheetView>
  </sheetViews>
  <sheetFormatPr defaultColWidth="9.140625" defaultRowHeight="12.75"/>
  <cols>
    <col min="2" max="2" width="3.8515625" style="141" bestFit="1" customWidth="1"/>
    <col min="3" max="3" width="2.00390625" style="0" bestFit="1" customWidth="1"/>
    <col min="4" max="4" width="6.28125" style="0" customWidth="1"/>
    <col min="5" max="5" width="1.28515625" style="0" customWidth="1"/>
    <col min="6" max="6" width="5.8515625" style="0" bestFit="1" customWidth="1"/>
    <col min="7" max="7" width="11.421875" style="0" bestFit="1" customWidth="1"/>
    <col min="8" max="8" width="10.57421875" style="0" customWidth="1"/>
  </cols>
  <sheetData>
    <row r="1" s="1" customFormat="1" ht="12.75">
      <c r="B1" s="65"/>
    </row>
    <row r="2" spans="2:4" s="66" customFormat="1" ht="20.25">
      <c r="B2" s="67"/>
      <c r="D2" s="66" t="s">
        <v>57</v>
      </c>
    </row>
    <row r="3" spans="1:11" s="1" customFormat="1" ht="18">
      <c r="A3" s="68"/>
      <c r="B3" s="69"/>
      <c r="C3" s="68"/>
      <c r="D3" s="68"/>
      <c r="E3" s="68"/>
      <c r="F3" s="68"/>
      <c r="G3" s="68"/>
      <c r="H3" s="68"/>
      <c r="I3" s="68"/>
      <c r="J3" s="68"/>
      <c r="K3" s="68"/>
    </row>
    <row r="4" spans="1:11" s="72" customFormat="1" ht="18.75">
      <c r="A4" s="70"/>
      <c r="B4" s="71" t="s">
        <v>58</v>
      </c>
      <c r="C4" s="70"/>
      <c r="D4" s="70"/>
      <c r="E4" s="70"/>
      <c r="F4" s="70"/>
      <c r="G4" s="70"/>
      <c r="H4" s="70"/>
      <c r="I4" s="70"/>
      <c r="J4" s="70"/>
      <c r="K4" s="70"/>
    </row>
    <row r="5" spans="1:11" s="75" customFormat="1" ht="18.75">
      <c r="A5" s="73"/>
      <c r="B5" s="74" t="s">
        <v>59</v>
      </c>
      <c r="C5" s="73"/>
      <c r="D5" s="73"/>
      <c r="E5" s="73"/>
      <c r="F5" s="73"/>
      <c r="G5" s="73"/>
      <c r="H5" s="73"/>
      <c r="I5" s="73"/>
      <c r="J5" s="73"/>
      <c r="K5" s="73"/>
    </row>
    <row r="6" s="76" customFormat="1" ht="12.75">
      <c r="B6" s="77"/>
    </row>
    <row r="7" spans="1:9" s="86" customFormat="1" ht="47.25">
      <c r="A7" s="78"/>
      <c r="B7" s="79"/>
      <c r="C7" s="80" t="s">
        <v>60</v>
      </c>
      <c r="D7" s="81"/>
      <c r="E7" s="81"/>
      <c r="F7" s="82"/>
      <c r="G7" s="83" t="s">
        <v>16</v>
      </c>
      <c r="H7" s="84" t="s">
        <v>61</v>
      </c>
      <c r="I7" s="85"/>
    </row>
    <row r="8" spans="1:9" s="76" customFormat="1" ht="18">
      <c r="A8" s="87"/>
      <c r="B8" s="88" t="s">
        <v>62</v>
      </c>
      <c r="C8" s="89"/>
      <c r="D8" s="90">
        <v>2</v>
      </c>
      <c r="E8" s="90"/>
      <c r="F8" s="91">
        <v>5</v>
      </c>
      <c r="G8" s="92"/>
      <c r="H8" s="93">
        <f>IF(G8="","",IF((G8=POWER(D8,F8)),"õige","vale"))</f>
      </c>
      <c r="I8" s="94"/>
    </row>
    <row r="9" spans="1:9" s="76" customFormat="1" ht="18">
      <c r="A9" s="87"/>
      <c r="B9" s="95" t="s">
        <v>63</v>
      </c>
      <c r="C9" s="96"/>
      <c r="D9" s="97">
        <v>-2</v>
      </c>
      <c r="E9" s="97"/>
      <c r="F9" s="98">
        <v>4</v>
      </c>
      <c r="G9" s="99"/>
      <c r="H9" s="100">
        <f>IF(G9="","",IF((G9=-POWER(D9,F9)),"õige","vale"))</f>
      </c>
      <c r="I9" s="94"/>
    </row>
    <row r="10" spans="1:9" s="76" customFormat="1" ht="18">
      <c r="A10" s="87"/>
      <c r="B10" s="88" t="s">
        <v>64</v>
      </c>
      <c r="C10" s="89" t="s">
        <v>65</v>
      </c>
      <c r="D10" s="90" t="s">
        <v>66</v>
      </c>
      <c r="E10" s="90"/>
      <c r="F10" s="91">
        <v>4</v>
      </c>
      <c r="G10" s="92"/>
      <c r="H10" s="93">
        <f>IF(G10="","",IF((G10=-POWER(-2,F10)),"õige","vale"))</f>
      </c>
      <c r="I10" s="94"/>
    </row>
    <row r="11" spans="1:9" s="76" customFormat="1" ht="18">
      <c r="A11" s="101"/>
      <c r="B11" s="95" t="s">
        <v>67</v>
      </c>
      <c r="C11" s="89"/>
      <c r="D11" s="102" t="s">
        <v>66</v>
      </c>
      <c r="E11" s="102"/>
      <c r="F11" s="91">
        <v>4</v>
      </c>
      <c r="G11" s="92"/>
      <c r="H11" s="93">
        <f>IF(G11="","",IF((G11=POWER(-2,F11)),"õige","vale"))</f>
      </c>
      <c r="I11" s="94"/>
    </row>
    <row r="12" spans="1:9" s="76" customFormat="1" ht="18">
      <c r="A12" s="101"/>
      <c r="B12" s="88" t="s">
        <v>68</v>
      </c>
      <c r="C12" s="89" t="s">
        <v>65</v>
      </c>
      <c r="D12" s="90" t="s">
        <v>66</v>
      </c>
      <c r="E12" s="90"/>
      <c r="F12" s="91">
        <v>3</v>
      </c>
      <c r="G12" s="92"/>
      <c r="H12" s="93">
        <f>IF(G12="","",IF((G12=-POWER(-2,F12)),"õige","vale"))</f>
      </c>
      <c r="I12" s="94"/>
    </row>
    <row r="13" spans="1:9" s="76" customFormat="1" ht="18">
      <c r="A13" s="103"/>
      <c r="B13" s="88" t="s">
        <v>69</v>
      </c>
      <c r="C13" s="104"/>
      <c r="D13" s="90">
        <v>-2</v>
      </c>
      <c r="E13" s="90"/>
      <c r="F13" s="91">
        <v>3</v>
      </c>
      <c r="G13" s="92"/>
      <c r="H13" s="93">
        <f>IF(G13="","",IF((G13=POWER(D13,F13)),"õige","vale"))</f>
      </c>
      <c r="I13" s="94"/>
    </row>
    <row r="14" spans="1:9" s="76" customFormat="1" ht="18">
      <c r="A14" s="101"/>
      <c r="B14" s="88" t="s">
        <v>70</v>
      </c>
      <c r="C14" s="89"/>
      <c r="D14" s="90" t="s">
        <v>66</v>
      </c>
      <c r="E14" s="90"/>
      <c r="F14" s="91">
        <v>3</v>
      </c>
      <c r="G14" s="92"/>
      <c r="H14" s="93">
        <f>IF(G14="","",IF((G14=POWER(-2,F14)),"õige","vale"))</f>
      </c>
      <c r="I14" s="94"/>
    </row>
    <row r="15" spans="1:9" s="76" customFormat="1" ht="18">
      <c r="A15" s="101"/>
      <c r="B15" s="88" t="s">
        <v>71</v>
      </c>
      <c r="C15" s="89"/>
      <c r="D15" s="90">
        <v>2</v>
      </c>
      <c r="E15" s="90"/>
      <c r="F15" s="91">
        <v>3</v>
      </c>
      <c r="G15" s="92"/>
      <c r="H15" s="93">
        <f aca="true" t="shared" si="0" ref="H15:H20">IF(G15="","",IF((G15=POWER(D15,F15)),"õige","vale"))</f>
      </c>
      <c r="I15" s="94"/>
    </row>
    <row r="16" spans="1:9" s="76" customFormat="1" ht="18">
      <c r="A16" s="101"/>
      <c r="B16" s="88" t="s">
        <v>72</v>
      </c>
      <c r="C16" s="89" t="s">
        <v>73</v>
      </c>
      <c r="D16" s="105">
        <v>0.5</v>
      </c>
      <c r="E16" s="105" t="s">
        <v>74</v>
      </c>
      <c r="F16" s="91">
        <v>3</v>
      </c>
      <c r="G16" s="106"/>
      <c r="H16" s="93">
        <f t="shared" si="0"/>
      </c>
      <c r="I16" s="94"/>
    </row>
    <row r="17" spans="1:9" s="76" customFormat="1" ht="18">
      <c r="A17" s="101"/>
      <c r="B17" s="107" t="s">
        <v>75</v>
      </c>
      <c r="C17" s="96" t="s">
        <v>73</v>
      </c>
      <c r="D17" s="108">
        <v>1.5</v>
      </c>
      <c r="E17" s="109" t="s">
        <v>74</v>
      </c>
      <c r="F17" s="91">
        <v>2</v>
      </c>
      <c r="G17" s="110"/>
      <c r="H17" s="100">
        <f t="shared" si="0"/>
      </c>
      <c r="I17" s="94"/>
    </row>
    <row r="18" spans="1:9" s="76" customFormat="1" ht="18">
      <c r="A18" s="101"/>
      <c r="B18" s="88" t="s">
        <v>76</v>
      </c>
      <c r="C18" s="96"/>
      <c r="D18" s="111">
        <v>0.5</v>
      </c>
      <c r="E18" s="109"/>
      <c r="F18" s="91">
        <v>2</v>
      </c>
      <c r="G18" s="112"/>
      <c r="H18" s="100">
        <f t="shared" si="0"/>
      </c>
      <c r="I18" s="94"/>
    </row>
    <row r="19" spans="1:9" s="76" customFormat="1" ht="18">
      <c r="A19" s="101"/>
      <c r="B19" s="107" t="s">
        <v>77</v>
      </c>
      <c r="C19" s="96"/>
      <c r="D19" s="111">
        <v>0.3</v>
      </c>
      <c r="E19" s="109"/>
      <c r="F19" s="91">
        <v>4</v>
      </c>
      <c r="G19" s="113"/>
      <c r="H19" s="100">
        <f t="shared" si="0"/>
      </c>
      <c r="I19" s="94"/>
    </row>
    <row r="20" spans="1:9" s="76" customFormat="1" ht="18">
      <c r="A20" s="101"/>
      <c r="B20" s="88" t="s">
        <v>78</v>
      </c>
      <c r="C20" s="96"/>
      <c r="D20" s="111">
        <v>0.2</v>
      </c>
      <c r="E20" s="109"/>
      <c r="F20" s="91">
        <v>5</v>
      </c>
      <c r="G20" s="114"/>
      <c r="H20" s="100">
        <f t="shared" si="0"/>
      </c>
      <c r="I20" s="94"/>
    </row>
    <row r="21" spans="1:9" s="76" customFormat="1" ht="18">
      <c r="A21" s="101"/>
      <c r="B21" s="107" t="s">
        <v>79</v>
      </c>
      <c r="C21" s="89"/>
      <c r="D21" s="90">
        <v>-2</v>
      </c>
      <c r="E21" s="105"/>
      <c r="F21" s="91">
        <v>-4</v>
      </c>
      <c r="G21" s="115"/>
      <c r="H21" s="100">
        <f>IF(G21="","",IF((G21=-POWER(D21,F21)),"õige","vale"))</f>
      </c>
      <c r="I21" s="94"/>
    </row>
    <row r="22" spans="1:9" s="76" customFormat="1" ht="18">
      <c r="A22" s="101"/>
      <c r="B22" s="88" t="s">
        <v>80</v>
      </c>
      <c r="C22" s="89"/>
      <c r="D22" s="102" t="s">
        <v>66</v>
      </c>
      <c r="E22" s="105"/>
      <c r="F22" s="91">
        <v>-4</v>
      </c>
      <c r="G22" s="110"/>
      <c r="H22" s="100">
        <f>IF(G22="","",IF((G22=POWER(2,F22)),"õige","vale"))</f>
      </c>
      <c r="I22" s="94"/>
    </row>
    <row r="23" spans="1:9" s="76" customFormat="1" ht="18">
      <c r="A23" s="101"/>
      <c r="B23" s="107" t="s">
        <v>81</v>
      </c>
      <c r="C23" s="89" t="s">
        <v>65</v>
      </c>
      <c r="D23" s="102" t="s">
        <v>66</v>
      </c>
      <c r="E23" s="105"/>
      <c r="F23" s="91">
        <v>-3</v>
      </c>
      <c r="G23" s="115"/>
      <c r="H23" s="100">
        <f>IF(G23="","",IF((G23=POWER(2,F23)),"õige","vale"))</f>
      </c>
      <c r="I23" s="94"/>
    </row>
    <row r="24" spans="1:9" s="76" customFormat="1" ht="18">
      <c r="A24" s="101"/>
      <c r="B24" s="88" t="s">
        <v>82</v>
      </c>
      <c r="C24" s="96"/>
      <c r="D24" s="102" t="s">
        <v>66</v>
      </c>
      <c r="E24" s="105"/>
      <c r="F24" s="91">
        <v>-3</v>
      </c>
      <c r="G24" s="115"/>
      <c r="H24" s="100">
        <f>IF(G24="","",IF((G24=-POWER(2,F24)),"õige","vale"))</f>
      </c>
      <c r="I24" s="94"/>
    </row>
    <row r="25" spans="1:9" s="76" customFormat="1" ht="18">
      <c r="A25" s="101"/>
      <c r="B25" s="107" t="s">
        <v>83</v>
      </c>
      <c r="C25" s="89" t="s">
        <v>73</v>
      </c>
      <c r="D25" s="105">
        <v>0.5</v>
      </c>
      <c r="E25" s="105" t="s">
        <v>74</v>
      </c>
      <c r="F25" s="91">
        <v>-3</v>
      </c>
      <c r="G25" s="116"/>
      <c r="H25" s="100">
        <f aca="true" t="shared" si="1" ref="H25:H42">IF(G25="","",IF((G25=POWER(D25,F25)),"õige","vale"))</f>
      </c>
      <c r="I25" s="94"/>
    </row>
    <row r="26" spans="1:9" s="76" customFormat="1" ht="18">
      <c r="A26" s="101"/>
      <c r="B26" s="88" t="s">
        <v>84</v>
      </c>
      <c r="C26" s="96" t="s">
        <v>73</v>
      </c>
      <c r="D26" s="117">
        <v>1.5</v>
      </c>
      <c r="E26" s="118" t="s">
        <v>74</v>
      </c>
      <c r="F26" s="91">
        <v>-3</v>
      </c>
      <c r="G26" s="115"/>
      <c r="H26" s="100">
        <f t="shared" si="1"/>
      </c>
      <c r="I26" s="94"/>
    </row>
    <row r="27" spans="1:9" s="76" customFormat="1" ht="18">
      <c r="A27" s="101"/>
      <c r="B27" s="107" t="s">
        <v>85</v>
      </c>
      <c r="C27" s="89"/>
      <c r="D27" s="119">
        <v>0.3</v>
      </c>
      <c r="E27" s="90"/>
      <c r="F27" s="91">
        <v>-1</v>
      </c>
      <c r="G27" s="115">
        <v>3</v>
      </c>
      <c r="H27" s="100" t="str">
        <f t="shared" si="1"/>
        <v>vale</v>
      </c>
      <c r="I27" s="94"/>
    </row>
    <row r="28" spans="1:9" s="76" customFormat="1" ht="18">
      <c r="A28" s="101"/>
      <c r="B28" s="88" t="s">
        <v>86</v>
      </c>
      <c r="C28" s="89"/>
      <c r="D28" s="119">
        <v>0.2</v>
      </c>
      <c r="E28" s="90"/>
      <c r="F28" s="120">
        <v>-2</v>
      </c>
      <c r="G28" s="121">
        <v>25</v>
      </c>
      <c r="H28" s="100" t="str">
        <f t="shared" si="1"/>
        <v>õige</v>
      </c>
      <c r="I28" s="94"/>
    </row>
    <row r="29" spans="1:9" s="76" customFormat="1" ht="18">
      <c r="A29" s="101"/>
      <c r="B29" s="107" t="s">
        <v>87</v>
      </c>
      <c r="C29" s="89"/>
      <c r="D29" s="119">
        <v>1.2</v>
      </c>
      <c r="E29" s="90"/>
      <c r="F29" s="120">
        <v>-2</v>
      </c>
      <c r="G29" s="122"/>
      <c r="H29" s="100">
        <f t="shared" si="1"/>
      </c>
      <c r="I29" s="94"/>
    </row>
    <row r="30" spans="2:8" s="94" customFormat="1" ht="18">
      <c r="B30" s="88" t="s">
        <v>88</v>
      </c>
      <c r="C30" s="89"/>
      <c r="D30" s="123">
        <v>0.01</v>
      </c>
      <c r="E30" s="124"/>
      <c r="F30" s="120">
        <v>-2</v>
      </c>
      <c r="G30" s="125"/>
      <c r="H30" s="93">
        <f t="shared" si="1"/>
      </c>
    </row>
    <row r="31" spans="2:8" s="94" customFormat="1" ht="18">
      <c r="B31" s="88" t="s">
        <v>89</v>
      </c>
      <c r="C31" s="124"/>
      <c r="D31" s="126">
        <v>0.5</v>
      </c>
      <c r="E31" s="124"/>
      <c r="F31" s="120">
        <v>-6</v>
      </c>
      <c r="G31" s="121"/>
      <c r="H31" s="100">
        <f t="shared" si="1"/>
      </c>
    </row>
    <row r="32" spans="2:8" s="94" customFormat="1" ht="18">
      <c r="B32" s="88" t="s">
        <v>90</v>
      </c>
      <c r="C32" s="89"/>
      <c r="D32" s="124">
        <v>4</v>
      </c>
      <c r="E32" s="124"/>
      <c r="F32" s="127">
        <v>0.5</v>
      </c>
      <c r="G32" s="121"/>
      <c r="H32" s="100">
        <f t="shared" si="1"/>
      </c>
    </row>
    <row r="33" spans="2:8" s="94" customFormat="1" ht="18">
      <c r="B33" s="88" t="s">
        <v>91</v>
      </c>
      <c r="C33" s="89"/>
      <c r="D33" s="124">
        <v>27</v>
      </c>
      <c r="E33" s="124"/>
      <c r="F33" s="128">
        <v>0.3333333333333333</v>
      </c>
      <c r="G33" s="121"/>
      <c r="H33" s="100">
        <f t="shared" si="1"/>
      </c>
    </row>
    <row r="34" spans="2:8" s="94" customFormat="1" ht="18">
      <c r="B34" s="88" t="s">
        <v>92</v>
      </c>
      <c r="C34" s="89"/>
      <c r="D34" s="124">
        <v>127</v>
      </c>
      <c r="E34" s="124"/>
      <c r="F34" s="120">
        <f>K26</f>
        <v>0</v>
      </c>
      <c r="G34" s="121"/>
      <c r="H34" s="100">
        <f t="shared" si="1"/>
      </c>
    </row>
    <row r="35" spans="2:8" s="94" customFormat="1" ht="18">
      <c r="B35" s="88" t="s">
        <v>93</v>
      </c>
      <c r="C35" s="89"/>
      <c r="D35" s="124">
        <v>1001</v>
      </c>
      <c r="E35" s="124"/>
      <c r="F35" s="120">
        <v>1</v>
      </c>
      <c r="G35" s="121"/>
      <c r="H35" s="100">
        <f t="shared" si="1"/>
      </c>
    </row>
    <row r="36" spans="2:8" s="94" customFormat="1" ht="18">
      <c r="B36" s="88" t="s">
        <v>94</v>
      </c>
      <c r="C36" s="89"/>
      <c r="D36" s="124">
        <v>100</v>
      </c>
      <c r="E36" s="124"/>
      <c r="F36" s="128">
        <v>1.5</v>
      </c>
      <c r="G36" s="121"/>
      <c r="H36" s="100">
        <f t="shared" si="1"/>
      </c>
    </row>
    <row r="37" spans="2:8" s="94" customFormat="1" ht="18">
      <c r="B37" s="88" t="s">
        <v>95</v>
      </c>
      <c r="C37" s="124"/>
      <c r="D37" s="124">
        <v>81</v>
      </c>
      <c r="E37" s="124"/>
      <c r="F37" s="128">
        <v>0.25</v>
      </c>
      <c r="G37" s="121"/>
      <c r="H37" s="100">
        <f t="shared" si="1"/>
      </c>
    </row>
    <row r="38" spans="2:8" s="94" customFormat="1" ht="18">
      <c r="B38" s="88" t="s">
        <v>96</v>
      </c>
      <c r="C38" s="124"/>
      <c r="D38" s="124">
        <v>81</v>
      </c>
      <c r="E38" s="124"/>
      <c r="F38" s="128">
        <v>-0.25</v>
      </c>
      <c r="G38" s="129"/>
      <c r="H38" s="100">
        <f t="shared" si="1"/>
      </c>
    </row>
    <row r="39" spans="2:8" s="94" customFormat="1" ht="18">
      <c r="B39" s="88" t="s">
        <v>97</v>
      </c>
      <c r="C39" s="124"/>
      <c r="D39" s="130">
        <v>64</v>
      </c>
      <c r="E39" s="124"/>
      <c r="F39" s="128">
        <v>-0.3333333333333333</v>
      </c>
      <c r="G39" s="129"/>
      <c r="H39" s="100">
        <f t="shared" si="1"/>
      </c>
    </row>
    <row r="40" spans="2:8" s="76" customFormat="1" ht="18">
      <c r="B40" s="95" t="s">
        <v>98</v>
      </c>
      <c r="C40" s="131"/>
      <c r="D40" s="130">
        <v>16</v>
      </c>
      <c r="E40" s="132"/>
      <c r="F40" s="128">
        <v>-0.25</v>
      </c>
      <c r="G40" s="129"/>
      <c r="H40" s="100">
        <f t="shared" si="1"/>
      </c>
    </row>
    <row r="41" spans="2:8" s="76" customFormat="1" ht="15">
      <c r="B41" s="88" t="s">
        <v>99</v>
      </c>
      <c r="C41" s="131"/>
      <c r="D41" s="130">
        <v>16</v>
      </c>
      <c r="E41" s="132"/>
      <c r="F41" s="133">
        <v>-1.5</v>
      </c>
      <c r="G41" s="122"/>
      <c r="H41" s="100">
        <f t="shared" si="1"/>
      </c>
    </row>
    <row r="42" spans="2:8" s="76" customFormat="1" ht="15.75" thickBot="1">
      <c r="B42" s="88" t="s">
        <v>100</v>
      </c>
      <c r="C42" s="131"/>
      <c r="D42" s="124">
        <v>0.01</v>
      </c>
      <c r="E42" s="132"/>
      <c r="F42" s="133">
        <v>-1.5</v>
      </c>
      <c r="G42" s="92"/>
      <c r="H42" s="100">
        <f t="shared" si="1"/>
      </c>
    </row>
    <row r="43" spans="2:8" s="75" customFormat="1" ht="15.75">
      <c r="B43" s="134"/>
      <c r="D43" s="75" t="s">
        <v>101</v>
      </c>
      <c r="H43" s="135">
        <f>COUNTIF(H8:H42,"õige")</f>
        <v>1</v>
      </c>
    </row>
    <row r="44" spans="2:8" s="76" customFormat="1" ht="15">
      <c r="B44" s="77"/>
      <c r="H44" s="44">
        <f>(H43/35)*100%</f>
        <v>0.02857142857142857</v>
      </c>
    </row>
    <row r="45" s="76" customFormat="1" ht="12.75">
      <c r="B45" s="77"/>
    </row>
    <row r="46" spans="2:8" s="75" customFormat="1" ht="15.75">
      <c r="B46" s="134"/>
      <c r="D46" s="136" t="s">
        <v>102</v>
      </c>
      <c r="E46" s="72"/>
      <c r="H46" s="137" t="str">
        <f>IF(H43="","",IF(H43&gt;=34,"5",IF(H43&gt;=26,"4",IF(H43&gt;=17,"3",IF(H43&lt;17,"2")))))</f>
        <v>2</v>
      </c>
    </row>
    <row r="47" spans="2:7" s="76" customFormat="1" ht="15">
      <c r="B47" s="77"/>
      <c r="D47" s="138">
        <v>5</v>
      </c>
      <c r="E47" s="139" t="s">
        <v>54</v>
      </c>
      <c r="F47" s="140"/>
      <c r="G47" s="140"/>
    </row>
    <row r="48" spans="2:7" s="76" customFormat="1" ht="15">
      <c r="B48" s="77"/>
      <c r="D48" s="138">
        <v>4</v>
      </c>
      <c r="E48" s="139" t="s">
        <v>55</v>
      </c>
      <c r="F48" s="140"/>
      <c r="G48" s="140"/>
    </row>
    <row r="49" spans="2:7" s="76" customFormat="1" ht="15">
      <c r="B49" s="77"/>
      <c r="D49" s="138">
        <v>3</v>
      </c>
      <c r="E49" s="139" t="s">
        <v>56</v>
      </c>
      <c r="F49" s="140"/>
      <c r="G49" s="140"/>
    </row>
    <row r="50" s="76" customFormat="1" ht="12.75">
      <c r="B50" s="77"/>
    </row>
    <row r="51" s="76" customFormat="1" ht="12.75">
      <c r="B51" s="77"/>
    </row>
    <row r="52" s="1" customFormat="1" ht="12.75">
      <c r="B52" s="65"/>
    </row>
    <row r="53" s="1" customFormat="1" ht="12.75">
      <c r="B53" s="65"/>
    </row>
    <row r="54" s="1" customFormat="1" ht="12.75">
      <c r="B54" s="65"/>
    </row>
    <row r="55" s="1" customFormat="1" ht="12.75">
      <c r="B55" s="65"/>
    </row>
    <row r="56" s="1" customFormat="1" ht="12.75">
      <c r="B56" s="65"/>
    </row>
    <row r="57" s="1" customFormat="1" ht="12.75">
      <c r="B57" s="65"/>
    </row>
    <row r="58" s="1" customFormat="1" ht="12.75">
      <c r="B58" s="65"/>
    </row>
    <row r="59" s="1" customFormat="1" ht="12.75">
      <c r="B59" s="65"/>
    </row>
    <row r="60" s="1" customFormat="1" ht="12.75">
      <c r="B60" s="65"/>
    </row>
    <row r="61" s="1" customFormat="1" ht="12.75">
      <c r="B61" s="65"/>
    </row>
    <row r="62" s="1" customFormat="1" ht="12.75">
      <c r="B62" s="65"/>
    </row>
    <row r="63" s="1" customFormat="1" ht="12.75">
      <c r="B63" s="65"/>
    </row>
    <row r="64" s="1" customFormat="1" ht="12.75">
      <c r="B64" s="65"/>
    </row>
    <row r="65" s="1" customFormat="1" ht="12.75">
      <c r="B65" s="65"/>
    </row>
    <row r="66" s="1" customFormat="1" ht="12.75">
      <c r="B66" s="65"/>
    </row>
    <row r="67" s="1" customFormat="1" ht="12.75">
      <c r="B67" s="65"/>
    </row>
    <row r="68" s="1" customFormat="1" ht="12.75">
      <c r="B68" s="65"/>
    </row>
  </sheetData>
  <conditionalFormatting sqref="D13:E13">
    <cfRule type="cellIs" priority="1" dxfId="0" operator="equal" stopIfTrue="1">
      <formula>"õige"</formula>
    </cfRule>
    <cfRule type="cellIs" priority="2" dxfId="0" operator="equal" stopIfTrue="1">
      <formula>"vale"</formula>
    </cfRule>
  </conditionalFormatting>
  <conditionalFormatting sqref="D8:E10">
    <cfRule type="cellIs" priority="3" dxfId="1" operator="equal" stopIfTrue="1">
      <formula>"õige"</formula>
    </cfRule>
    <cfRule type="cellIs" priority="4" dxfId="0" operator="equal" stopIfTrue="1">
      <formula>"vale"</formula>
    </cfRule>
  </conditionalFormatting>
  <conditionalFormatting sqref="C29">
    <cfRule type="cellIs" priority="5" dxfId="2" operator="equal" stopIfTrue="1">
      <formula>"ÕIGE"</formula>
    </cfRule>
  </conditionalFormatting>
  <conditionalFormatting sqref="H8:H42">
    <cfRule type="cellIs" priority="6" dxfId="2" operator="equal" stopIfTrue="1">
      <formula>"vale"</formula>
    </cfRule>
  </conditionalFormatting>
  <printOptions/>
  <pageMargins left="0.75" right="0.75" top="1" bottom="1" header="0.5" footer="0.5"/>
  <pageSetup orientation="portrait" paperSize="9"/>
  <legacyDrawing r:id="rId4"/>
  <oleObjects>
    <oleObject progId="Equation.3" shapeId="232503" r:id="rId1"/>
    <oleObject progId="Equation.3" shapeId="232504" r:id="rId2"/>
    <oleObject progId="Equation.3" shapeId="23250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 Arvutuskeskus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 Reinumägi</dc:creator>
  <cp:keywords/>
  <dc:description/>
  <cp:lastModifiedBy>Riina Reinumägi</cp:lastModifiedBy>
  <dcterms:created xsi:type="dcterms:W3CDTF">2000-11-25T15:00:37Z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